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/>
  </bookViews>
  <sheets>
    <sheet name="Потери факт 2018" sheetId="1" r:id="rId1"/>
  </sheets>
  <definedNames>
    <definedName name="_xlnm.Print_Area" localSheetId="0">'Потери факт 2018'!$A$1:$G$16</definedName>
  </definedNames>
  <calcPr calcId="162913"/>
</workbook>
</file>

<file path=xl/calcChain.xml><?xml version="1.0" encoding="utf-8"?>
<calcChain xmlns="http://schemas.openxmlformats.org/spreadsheetml/2006/main">
  <c r="G15" i="1" l="1"/>
  <c r="E15" i="1"/>
  <c r="G14" i="1"/>
  <c r="E14" i="1"/>
  <c r="G6" i="1"/>
  <c r="E6" i="1"/>
  <c r="G4" i="1"/>
  <c r="E4" i="1"/>
  <c r="D7" i="1"/>
  <c r="B7" i="1"/>
  <c r="B6" i="1"/>
  <c r="D6" i="1"/>
  <c r="C4" i="1"/>
  <c r="F5" i="1" l="1"/>
  <c r="F6" i="1"/>
  <c r="F7" i="1"/>
  <c r="F8" i="1"/>
  <c r="F9" i="1"/>
  <c r="F10" i="1"/>
  <c r="F11" i="1"/>
  <c r="F12" i="1"/>
  <c r="F13" i="1"/>
  <c r="F14" i="1"/>
  <c r="F15" i="1"/>
  <c r="F4" i="1"/>
  <c r="B16" i="1" l="1"/>
  <c r="E16" i="1"/>
  <c r="G16" i="1" l="1"/>
  <c r="F16" i="1" s="1"/>
  <c r="D16" i="1" l="1"/>
  <c r="C16" i="1" s="1"/>
  <c r="C6" i="1"/>
  <c r="C5" i="1"/>
  <c r="C7" i="1"/>
</calcChain>
</file>

<file path=xl/sharedStrings.xml><?xml version="1.0" encoding="utf-8"?>
<sst xmlns="http://schemas.openxmlformats.org/spreadsheetml/2006/main" count="23" uniqueCount="20">
  <si>
    <t>Месяц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</si>
  <si>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</si>
  <si>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</si>
  <si>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</si>
  <si>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</si>
  <si>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</si>
  <si>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</si>
  <si>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</si>
  <si>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</si>
  <si>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</si>
  <si>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</si>
  <si>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</si>
  <si>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</si>
  <si>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</t>
  </si>
  <si>
    <t>Затраты ООО "КСК" на покупку потерь в собственных сетях</t>
  </si>
  <si>
    <t>Объем потерь</t>
  </si>
  <si>
    <t>Стоимость, без НДС</t>
  </si>
  <si>
    <t>ПАО "ТНС энерго НН"</t>
  </si>
  <si>
    <t xml:space="preserve">АО "Волгаэнергосбыт" 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</si>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</sst>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00\ _₽_-;\-* #,##0.00000\ _₽_-;_-* &quot;-&quot;??\ _₽_-;_-@_-"/>
  </numFmts>
  <fonts count="7" x14ac:knownFonts="1">
    <font>
      <sz val="11"/>
      <color theme="1"/>
      <name val="Calibri"/>
      <family val="2"/>
      <scheme val="minor"/>
    </font>
    <font>
      <i/>
      <sz val="11"/>
      <color rgb="FF7030A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/>
    <xf numFmtId="2" fontId="0" fillId="0" borderId="0" xfId="0" applyNumberFormat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/>
    <xf numFmtId="164" fontId="0" fillId="0" borderId="1" xfId="1" applyNumberFormat="1" applyFont="1" applyBorder="1"/>
    <xf numFmtId="43" fontId="0" fillId="0" borderId="0" xfId="1" applyNumberFormat="1" applyFont="1"/>
    <xf numFmtId="0" fontId="6" fillId="0" borderId="9" xfId="0" applyFont="1" applyBorder="1"/>
    <xf numFmtId="43" fontId="6" fillId="0" borderId="10" xfId="1" applyFont="1" applyBorder="1"/>
    <xf numFmtId="164" fontId="6" fillId="0" borderId="10" xfId="1" applyNumberFormat="1" applyFont="1" applyBorder="1"/>
    <xf numFmtId="43" fontId="0" fillId="0" borderId="0" xfId="1" applyFont="1" applyBorder="1"/>
    <xf numFmtId="164" fontId="0" fillId="0" borderId="0" xfId="1" applyNumberFormat="1" applyFont="1" applyBorder="1"/>
    <xf numFmtId="0" fontId="1" fillId="0" borderId="0" xfId="0" applyFont="1" applyFill="1" applyBorder="1"/>
    <xf numFmtId="43" fontId="4" fillId="0" borderId="0" xfId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1" applyNumberFormat="1" applyFont="1" applyFill="1" applyBorder="1"/>
    <xf numFmtId="43" fontId="0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7" customWidth="1"/>
    <col min="2" max="2" width="32.28515625" bestFit="1" customWidth="1"/>
    <col min="3" max="3" width="12.28515625" customWidth="1"/>
    <col min="4" max="4" width="19.7109375" bestFit="1" customWidth="1"/>
    <col min="5" max="5" width="16.140625" customWidth="1"/>
    <col min="6" max="6" width="14" customWidth="1"/>
    <col min="7" max="7" width="23.7109375" customWidth="1"/>
    <col min="8" max="8" width="18.42578125" customWidth="1"/>
  </cols>
  <sheetData>
    <row r="1" spans="1:8" ht="15.75" thickBot="1" x14ac:dyDescent="0.3">
      <c r="A1" s="20" t="s">
        <v>14</v>
      </c>
      <c r="B1" s="20"/>
      <c r="C1" s="20"/>
      <c r="D1" s="20"/>
      <c r="E1" s="20"/>
      <c r="F1" s="20"/>
      <c r="G1" s="20"/>
    </row>
    <row r="2" spans="1:8" ht="18.75" x14ac:dyDescent="0.3">
      <c r="A2" s="5" t="s">
        <v>19</v>
      </c>
      <c r="B2" s="19" t="s">
        <v>15</v>
      </c>
      <c r="C2" s="19" t="s">
        <v>13</v>
      </c>
      <c r="D2" s="19" t="s">
        <v>16</v>
      </c>
      <c r="E2" s="19" t="s">
        <v>15</v>
      </c>
      <c r="F2" s="19" t="s">
        <v>13</v>
      </c>
      <c r="G2" s="19" t="s">
        <v>16</v>
      </c>
      <c r="H2" s="1"/>
    </row>
    <row r="3" spans="1:8" x14ac:dyDescent="0.25">
      <c r="A3" s="3" t="s">
        <v>0</v>
      </c>
      <c r="B3" s="21" t="s">
        <v>18</v>
      </c>
      <c r="C3" s="22"/>
      <c r="D3" s="23"/>
      <c r="E3" s="21" t="s">
        <v>17</v>
      </c>
      <c r="F3" s="22"/>
      <c r="G3" s="23"/>
    </row>
    <row r="4" spans="1:8" x14ac:dyDescent="0.25">
      <c r="A4" s="4" t="s">
        <v>1</v>
      </c>
      <c r="B4" s="8">
        <v>2692</v>
      </c>
      <c r="C4" s="24">
        <f>D4/B4</f>
        <v>2.430248885586924</v>
      </c>
      <c r="D4" s="7">
        <v>6542.23</v>
      </c>
      <c r="E4" s="7">
        <f>286000+138420</f>
        <v>424420</v>
      </c>
      <c r="F4" s="10">
        <f>G4/E4</f>
        <v>2.7221366570849628</v>
      </c>
      <c r="G4" s="7">
        <f>761589.4+393739.84</f>
        <v>1155329.24</v>
      </c>
      <c r="H4" s="11"/>
    </row>
    <row r="5" spans="1:8" x14ac:dyDescent="0.25">
      <c r="A5" s="4" t="s">
        <v>2</v>
      </c>
      <c r="B5" s="8">
        <v>58276</v>
      </c>
      <c r="C5" s="24">
        <f t="shared" ref="C5:C14" si="0">D5/B5</f>
        <v>2.5082100693252798</v>
      </c>
      <c r="D5" s="7">
        <v>146168.45000000001</v>
      </c>
      <c r="E5" s="7">
        <v>158831</v>
      </c>
      <c r="F5" s="10">
        <f t="shared" ref="F5:F15" si="1">G5/E5</f>
        <v>2.8146300155511206</v>
      </c>
      <c r="G5" s="7">
        <v>447050.5</v>
      </c>
      <c r="H5" s="11"/>
    </row>
    <row r="6" spans="1:8" x14ac:dyDescent="0.25">
      <c r="A6" s="4" t="s">
        <v>3</v>
      </c>
      <c r="B6" s="8">
        <f>10000+1873</f>
        <v>11873</v>
      </c>
      <c r="C6" s="24">
        <f t="shared" si="0"/>
        <v>2.2770698222858585</v>
      </c>
      <c r="D6" s="7">
        <f>22748.6+4287.05</f>
        <v>27035.649999999998</v>
      </c>
      <c r="E6" s="7">
        <f>271000+76733</f>
        <v>347733</v>
      </c>
      <c r="F6" s="10">
        <f t="shared" si="1"/>
        <v>2.6603402035469741</v>
      </c>
      <c r="G6" s="7">
        <f>710453.6+214634.48</f>
        <v>925088.08</v>
      </c>
      <c r="H6" s="11"/>
    </row>
    <row r="7" spans="1:8" x14ac:dyDescent="0.25">
      <c r="A7" s="4" t="s">
        <v>4</v>
      </c>
      <c r="B7" s="8">
        <f>20000+16739</f>
        <v>36739</v>
      </c>
      <c r="C7" s="24">
        <f t="shared" si="0"/>
        <v>2.5312507144995782</v>
      </c>
      <c r="D7" s="7">
        <f>50350+42645.62</f>
        <v>92995.62</v>
      </c>
      <c r="E7" s="7">
        <v>35752</v>
      </c>
      <c r="F7" s="10">
        <f t="shared" si="1"/>
        <v>2.9272099462967107</v>
      </c>
      <c r="G7" s="7">
        <v>104653.61</v>
      </c>
      <c r="H7" s="11"/>
    </row>
    <row r="8" spans="1:8" x14ac:dyDescent="0.25">
      <c r="A8" s="4" t="s">
        <v>5</v>
      </c>
      <c r="B8" s="8">
        <v>0</v>
      </c>
      <c r="C8" s="24"/>
      <c r="D8" s="7">
        <v>0</v>
      </c>
      <c r="E8" s="7">
        <v>194</v>
      </c>
      <c r="F8" s="10">
        <f t="shared" si="1"/>
        <v>2.9006701030927835</v>
      </c>
      <c r="G8" s="7">
        <v>562.73</v>
      </c>
      <c r="H8" s="11"/>
    </row>
    <row r="9" spans="1:8" x14ac:dyDescent="0.25">
      <c r="A9" s="4" t="s">
        <v>6</v>
      </c>
      <c r="B9" s="8">
        <v>0</v>
      </c>
      <c r="C9" s="24"/>
      <c r="D9" s="7">
        <v>0</v>
      </c>
      <c r="E9" s="8">
        <v>16284</v>
      </c>
      <c r="F9" s="10">
        <f t="shared" si="1"/>
        <v>2.8969098501596657</v>
      </c>
      <c r="G9" s="7">
        <v>47173.279999999999</v>
      </c>
      <c r="H9" s="11"/>
    </row>
    <row r="10" spans="1:8" x14ac:dyDescent="0.25">
      <c r="A10" s="4" t="s">
        <v>7</v>
      </c>
      <c r="B10" s="8">
        <v>0</v>
      </c>
      <c r="C10" s="24"/>
      <c r="D10" s="7">
        <v>0</v>
      </c>
      <c r="E10" s="7">
        <v>245052</v>
      </c>
      <c r="F10" s="10">
        <f t="shared" si="1"/>
        <v>3.1579499861253937</v>
      </c>
      <c r="G10" s="7">
        <v>773861.96</v>
      </c>
      <c r="H10" s="11"/>
    </row>
    <row r="11" spans="1:8" x14ac:dyDescent="0.25">
      <c r="A11" s="4" t="s">
        <v>8</v>
      </c>
      <c r="B11" s="8">
        <v>0</v>
      </c>
      <c r="C11" s="24"/>
      <c r="D11" s="7">
        <v>0</v>
      </c>
      <c r="E11" s="7">
        <v>174644</v>
      </c>
      <c r="F11" s="10">
        <f t="shared" si="1"/>
        <v>3.2441999725155175</v>
      </c>
      <c r="G11" s="7">
        <v>566580.06000000006</v>
      </c>
      <c r="H11" s="11"/>
    </row>
    <row r="12" spans="1:8" x14ac:dyDescent="0.25">
      <c r="A12" s="4" t="s">
        <v>9</v>
      </c>
      <c r="B12" s="8">
        <v>0</v>
      </c>
      <c r="C12" s="24"/>
      <c r="D12" s="7">
        <v>0</v>
      </c>
      <c r="E12" s="7">
        <v>309626</v>
      </c>
      <c r="F12" s="10">
        <f t="shared" si="1"/>
        <v>3.3945628274111344</v>
      </c>
      <c r="G12" s="7">
        <v>1051044.9099999999</v>
      </c>
      <c r="H12" s="11"/>
    </row>
    <row r="13" spans="1:8" x14ac:dyDescent="0.25">
      <c r="A13" s="4" t="s">
        <v>10</v>
      </c>
      <c r="B13" s="25">
        <v>0</v>
      </c>
      <c r="C13" s="24"/>
      <c r="D13" s="7">
        <v>0</v>
      </c>
      <c r="E13" s="7">
        <v>278821</v>
      </c>
      <c r="F13" s="10">
        <f t="shared" si="1"/>
        <v>3.121510001040094</v>
      </c>
      <c r="G13" s="7">
        <v>870342.54</v>
      </c>
      <c r="H13" s="11"/>
    </row>
    <row r="14" spans="1:8" x14ac:dyDescent="0.25">
      <c r="A14" s="4" t="s">
        <v>11</v>
      </c>
      <c r="B14" s="25">
        <v>0</v>
      </c>
      <c r="C14" s="24"/>
      <c r="D14" s="7">
        <v>0</v>
      </c>
      <c r="E14" s="7">
        <f>298000+13075</f>
        <v>311075</v>
      </c>
      <c r="F14" s="10">
        <f t="shared" si="1"/>
        <v>3.1266398135497875</v>
      </c>
      <c r="G14" s="7">
        <f>931744.68+40874.8</f>
        <v>972619.4800000001</v>
      </c>
      <c r="H14" s="11"/>
    </row>
    <row r="15" spans="1:8" x14ac:dyDescent="0.25">
      <c r="A15" s="4" t="s">
        <v>12</v>
      </c>
      <c r="B15" s="8">
        <v>27908</v>
      </c>
      <c r="C15" s="24">
        <v>2.25874</v>
      </c>
      <c r="D15" s="7">
        <v>61940.72</v>
      </c>
      <c r="E15" s="7">
        <f>328000+144690</f>
        <v>472690</v>
      </c>
      <c r="F15" s="10">
        <f t="shared" si="1"/>
        <v>2.8734330745308765</v>
      </c>
      <c r="G15" s="7">
        <f>942534.24+415708.84</f>
        <v>1358243.08</v>
      </c>
      <c r="H15" s="11"/>
    </row>
    <row r="16" spans="1:8" x14ac:dyDescent="0.25">
      <c r="A16" s="12"/>
      <c r="B16" s="13">
        <f>SUM(B4:B15)</f>
        <v>137488</v>
      </c>
      <c r="C16" s="14">
        <f>D16/B16</f>
        <v>2.4342682270452696</v>
      </c>
      <c r="D16" s="13">
        <f>SUM(D4:D15)</f>
        <v>334682.67000000004</v>
      </c>
      <c r="E16" s="13">
        <f>SUM(E4:E15)</f>
        <v>2775122</v>
      </c>
      <c r="F16" s="14">
        <f>G16/E16</f>
        <v>2.9809678529448433</v>
      </c>
      <c r="G16" s="13">
        <f>SUM(G4:G15)</f>
        <v>8272549.4699999997</v>
      </c>
      <c r="H16" s="11"/>
    </row>
    <row r="17" spans="1:7" x14ac:dyDescent="0.25">
      <c r="A17" s="2"/>
      <c r="B17" s="15"/>
      <c r="C17" s="16"/>
      <c r="D17" s="15"/>
      <c r="E17" s="15"/>
      <c r="F17" s="16"/>
      <c r="G17" s="15"/>
    </row>
    <row r="18" spans="1:7" x14ac:dyDescent="0.25">
      <c r="A18" s="2"/>
      <c r="B18" s="15"/>
      <c r="C18" s="16"/>
      <c r="D18" s="15"/>
      <c r="E18" s="15"/>
      <c r="F18" s="16"/>
      <c r="G18" s="15"/>
    </row>
    <row r="19" spans="1:7" x14ac:dyDescent="0.25">
      <c r="A19" s="17"/>
      <c r="B19" s="15"/>
      <c r="C19" s="15"/>
      <c r="D19" s="15"/>
      <c r="E19" s="15"/>
      <c r="F19" s="15"/>
      <c r="G19" s="18"/>
    </row>
    <row r="20" spans="1:7" x14ac:dyDescent="0.25">
      <c r="A20" s="2"/>
      <c r="B20" s="15"/>
      <c r="C20" s="15"/>
      <c r="D20" s="15"/>
      <c r="E20" s="15"/>
      <c r="F20" s="15"/>
      <c r="G20" s="15"/>
    </row>
    <row r="21" spans="1:7" x14ac:dyDescent="0.25">
      <c r="B21" s="9"/>
      <c r="C21" s="9"/>
      <c r="D21" s="9"/>
      <c r="E21" s="9"/>
      <c r="F21" s="9"/>
      <c r="G21" s="9"/>
    </row>
    <row r="22" spans="1:7" x14ac:dyDescent="0.25">
      <c r="B22" s="9"/>
      <c r="C22" s="9"/>
      <c r="D22" s="9"/>
      <c r="E22" s="9"/>
      <c r="F22" s="9"/>
      <c r="G22" s="9"/>
    </row>
    <row r="23" spans="1:7" x14ac:dyDescent="0.25">
      <c r="F23" s="6"/>
    </row>
  </sheetData>
  <mergeCells count="3">
    <mergeCell ref="A1:G1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факт 2018</vt:lpstr>
      <vt:lpstr>'Потери факт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2019-02-19T12:21:51Z</dcterms:modified>
</cp:coreProperties>
</file>