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1\Common\Тарифы\Тарифное дело ЭЛЕКТРОЭНЕРГИЯ\отчет за 2024г\"/>
    </mc:Choice>
  </mc:AlternateContent>
  <xr:revisionPtr revIDLastSave="0" documentId="13_ncr:1_{8151F0FA-7772-4E92-8CD4-08971B9DC064}" xr6:coauthVersionLast="47" xr6:coauthVersionMax="47" xr10:uidLastSave="{00000000-0000-0000-0000-000000000000}"/>
  <bookViews>
    <workbookView xWindow="-120" yWindow="-120" windowWidth="29040" windowHeight="15840" tabRatio="0" xr2:uid="{00000000-000D-0000-FFFF-FFFF00000000}"/>
  </bookViews>
  <sheets>
    <sheet name="TDSheet" sheetId="1" r:id="rId1"/>
  </sheets>
  <definedNames>
    <definedName name="_xlnm.Print_Titles" localSheetId="0">TDSheet!6:6</definedName>
  </definedNames>
  <calcPr calcId="181029"/>
</workbook>
</file>

<file path=xl/calcChain.xml><?xml version="1.0" encoding="utf-8"?>
<calcChain xmlns="http://schemas.openxmlformats.org/spreadsheetml/2006/main">
  <c r="E21" i="1" l="1"/>
  <c r="G21" i="1"/>
  <c r="F21" i="1" s="1"/>
  <c r="G20" i="1"/>
  <c r="D20" i="1"/>
  <c r="E10" i="1" l="1"/>
  <c r="E8" i="1"/>
  <c r="B10" i="1"/>
  <c r="B6" i="1"/>
  <c r="C9" i="1" l="1"/>
  <c r="C10" i="1"/>
  <c r="C11" i="1"/>
  <c r="C12" i="1"/>
  <c r="F8" i="1" l="1"/>
  <c r="F12" i="1"/>
  <c r="F11" i="1"/>
  <c r="F10" i="1"/>
  <c r="F9" i="1"/>
  <c r="F7" i="1"/>
  <c r="F6" i="1"/>
  <c r="C7" i="1"/>
  <c r="C8" i="1"/>
  <c r="G18" i="1"/>
  <c r="E18" i="1"/>
  <c r="B18" i="1" l="1"/>
  <c r="C6" i="1"/>
  <c r="F18" i="1"/>
  <c r="D18" i="1"/>
  <c r="C18" i="1" l="1"/>
</calcChain>
</file>

<file path=xl/sharedStrings.xml><?xml version="1.0" encoding="utf-8"?>
<sst xmlns="http://schemas.openxmlformats.org/spreadsheetml/2006/main" count="25" uniqueCount="21">
  <si>
    <t>Объем потерь, кВт*ч</t>
  </si>
  <si>
    <t>тариф</t>
  </si>
  <si>
    <t>Месяц</t>
  </si>
  <si>
    <t xml:space="preserve">АО "Волгаэнергосбыт" </t>
  </si>
  <si>
    <t>ПАО "ТНС энерго НН"</t>
  </si>
  <si>
    <t>январь</t>
  </si>
  <si>
    <t>февраль</t>
  </si>
  <si>
    <t>март</t>
  </si>
  <si>
    <t>апрель</t>
  </si>
  <si>
    <t xml:space="preserve">май 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</si>
  <si>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</si>
  <si>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</si>
  <si>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</si>
  <si>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</si>
  <si>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</si>
  <si>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</si>
  <si>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</si>
  <si>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</si>
  <si>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Стоимость,  с  НДС, руб</t>
  </si>
  <si>
    <t>Затраты ООО "КСК" на покупку потерь в собственных сетях за 2024г</t>
  </si>
  <si>
    <t>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</si>
</sst>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_-* #,##0.00000\ _₽_-;\-* #,##0.00000\ _₽_-;_-* &quot;-&quot;??\ _₽_-;_-@_-"/>
    <numFmt numFmtId="166" formatCode="0.0000"/>
  </numFmts>
  <fonts count="7" x14ac:knownFonts="1">
    <font>
      <sz val="8"/>
      <name val="Arial"/>
    </font>
    <font>
      <sz val="12"/>
      <name val="Times New Roman"/>
      <family val="1"/>
      <charset val="204"/>
    </font>
    <font>
      <sz val="8"/>
      <name val="Arial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4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165" fontId="3" fillId="0" borderId="1" xfId="1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 wrapText="1"/>
    </xf>
    <xf numFmtId="4" fontId="1" fillId="0" borderId="11" xfId="0" applyNumberFormat="1" applyFont="1" applyBorder="1" applyAlignment="1">
      <alignment vertical="center"/>
    </xf>
    <xf numFmtId="4" fontId="1" fillId="2" borderId="11" xfId="0" applyNumberFormat="1" applyFont="1" applyFill="1" applyBorder="1" applyAlignment="1">
      <alignment vertical="center"/>
    </xf>
    <xf numFmtId="43" fontId="4" fillId="0" borderId="13" xfId="1" applyFont="1" applyBorder="1" applyAlignment="1">
      <alignment vertical="center" wrapText="1"/>
    </xf>
    <xf numFmtId="165" fontId="4" fillId="0" borderId="13" xfId="1" applyNumberFormat="1" applyFont="1" applyBorder="1" applyAlignment="1">
      <alignment vertical="center" wrapText="1"/>
    </xf>
    <xf numFmtId="164" fontId="4" fillId="0" borderId="13" xfId="1" applyNumberFormat="1" applyFont="1" applyBorder="1" applyAlignment="1">
      <alignment vertical="center" wrapText="1"/>
    </xf>
    <xf numFmtId="164" fontId="4" fillId="0" borderId="14" xfId="1" applyNumberFormat="1" applyFont="1" applyBorder="1" applyAlignment="1">
      <alignment vertical="center" wrapText="1"/>
    </xf>
    <xf numFmtId="166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2:H24"/>
  <sheetViews>
    <sheetView tabSelected="1" workbookViewId="0">
      <selection activeCell="G33" sqref="G33"/>
    </sheetView>
  </sheetViews>
  <sheetFormatPr defaultColWidth="10.5" defaultRowHeight="11.45" customHeight="1" x14ac:dyDescent="0.2"/>
  <cols>
    <col min="1" max="1" width="15.33203125" style="5" customWidth="1"/>
    <col min="2" max="2" width="15.5" style="5" customWidth="1"/>
    <col min="3" max="3" width="14.33203125" style="5" customWidth="1"/>
    <col min="4" max="4" width="18.1640625" style="5" bestFit="1" customWidth="1"/>
    <col min="5" max="5" width="17.5" style="5" customWidth="1"/>
    <col min="6" max="6" width="13.33203125" style="5" customWidth="1"/>
    <col min="7" max="7" width="19.83203125" style="5" customWidth="1"/>
    <col min="8" max="16384" width="10.5" style="4"/>
  </cols>
  <sheetData>
    <row r="2" spans="1:7" ht="18.75" x14ac:dyDescent="0.3">
      <c r="A2" s="21" t="s">
        <v>19</v>
      </c>
      <c r="B2" s="21"/>
      <c r="C2" s="21"/>
      <c r="D2" s="21"/>
      <c r="E2" s="21"/>
      <c r="F2" s="21"/>
      <c r="G2" s="21"/>
    </row>
    <row r="3" spans="1:7" ht="19.5" customHeight="1" thickBot="1" x14ac:dyDescent="0.25">
      <c r="A3" s="4"/>
      <c r="B3" s="4"/>
      <c r="C3" s="4"/>
      <c r="D3" s="4"/>
      <c r="E3" s="4"/>
      <c r="F3" s="4"/>
      <c r="G3" s="4"/>
    </row>
    <row r="4" spans="1:7" ht="45" customHeight="1" x14ac:dyDescent="0.2">
      <c r="A4" s="7">
        <v>2024</v>
      </c>
      <c r="B4" s="8" t="s">
        <v>0</v>
      </c>
      <c r="C4" s="8" t="s">
        <v>1</v>
      </c>
      <c r="D4" s="8" t="s">
        <v>18</v>
      </c>
      <c r="E4" s="8" t="s">
        <v>0</v>
      </c>
      <c r="F4" s="8" t="s">
        <v>1</v>
      </c>
      <c r="G4" s="9" t="s">
        <v>18</v>
      </c>
    </row>
    <row r="5" spans="1:7" ht="20.100000000000001" customHeight="1" x14ac:dyDescent="0.25">
      <c r="A5" s="1" t="s">
        <v>2</v>
      </c>
      <c r="B5" s="22" t="s">
        <v>3</v>
      </c>
      <c r="C5" s="23"/>
      <c r="D5" s="24"/>
      <c r="E5" s="22" t="s">
        <v>4</v>
      </c>
      <c r="F5" s="23"/>
      <c r="G5" s="25"/>
    </row>
    <row r="6" spans="1:7" ht="20.100000000000001" customHeight="1" x14ac:dyDescent="0.25">
      <c r="A6" s="2" t="s">
        <v>5</v>
      </c>
      <c r="B6" s="10">
        <f>36526+19650</f>
        <v>56176</v>
      </c>
      <c r="C6" s="11">
        <f>D6/B6/1.2</f>
        <v>3.4476756088009117</v>
      </c>
      <c r="D6" s="12">
        <v>232411.95</v>
      </c>
      <c r="E6" s="10">
        <v>253883</v>
      </c>
      <c r="F6" s="13">
        <f>G6/E6/1.2</f>
        <v>3.7572399819339353</v>
      </c>
      <c r="G6" s="14">
        <v>1144679.23</v>
      </c>
    </row>
    <row r="7" spans="1:7" ht="20.100000000000001" customHeight="1" x14ac:dyDescent="0.25">
      <c r="A7" s="2" t="s">
        <v>6</v>
      </c>
      <c r="B7" s="10">
        <v>78171.89</v>
      </c>
      <c r="C7" s="11">
        <f t="shared" ref="C7:C12" si="0">D7/B7/1.2</f>
        <v>3.5725299294499169</v>
      </c>
      <c r="D7" s="12">
        <v>335125.7</v>
      </c>
      <c r="E7" s="10">
        <v>133180</v>
      </c>
      <c r="F7" s="13">
        <f t="shared" ref="F7:F12" si="1">G7/E7/1.2</f>
        <v>4.1072999574510689</v>
      </c>
      <c r="G7" s="14">
        <v>656412.25</v>
      </c>
    </row>
    <row r="8" spans="1:7" ht="20.100000000000001" customHeight="1" x14ac:dyDescent="0.25">
      <c r="A8" s="2" t="s">
        <v>7</v>
      </c>
      <c r="B8" s="10">
        <v>18486.11</v>
      </c>
      <c r="C8" s="11">
        <f t="shared" si="0"/>
        <v>3.8641697288757166</v>
      </c>
      <c r="D8" s="12">
        <v>85720.16</v>
      </c>
      <c r="E8" s="10">
        <f>195740+322619</f>
        <v>518359</v>
      </c>
      <c r="F8" s="13">
        <f t="shared" si="1"/>
        <v>3.6134119886024938</v>
      </c>
      <c r="G8" s="14">
        <v>2247653.5499999998</v>
      </c>
    </row>
    <row r="9" spans="1:7" ht="20.100000000000001" customHeight="1" x14ac:dyDescent="0.25">
      <c r="A9" s="2" t="s">
        <v>8</v>
      </c>
      <c r="B9" s="10">
        <v>55211.56</v>
      </c>
      <c r="C9" s="11">
        <f t="shared" si="0"/>
        <v>3.4730499977420193</v>
      </c>
      <c r="D9" s="12">
        <v>230103.01</v>
      </c>
      <c r="E9" s="10">
        <v>48527</v>
      </c>
      <c r="F9" s="13">
        <f t="shared" si="1"/>
        <v>3.9862499227234323</v>
      </c>
      <c r="G9" s="14">
        <v>232128.9</v>
      </c>
    </row>
    <row r="10" spans="1:7" ht="20.100000000000001" customHeight="1" x14ac:dyDescent="0.25">
      <c r="A10" s="2" t="s">
        <v>9</v>
      </c>
      <c r="B10" s="10">
        <f>2012.3+37300</f>
        <v>39312.300000000003</v>
      </c>
      <c r="C10" s="11">
        <f t="shared" si="0"/>
        <v>3.7444665325271393</v>
      </c>
      <c r="D10" s="12">
        <v>176644.31</v>
      </c>
      <c r="E10" s="10">
        <f>216600+50378</f>
        <v>266978</v>
      </c>
      <c r="F10" s="13">
        <f t="shared" si="1"/>
        <v>3.7081531062484552</v>
      </c>
      <c r="G10" s="14">
        <v>1187994.3600000001</v>
      </c>
    </row>
    <row r="11" spans="1:7" ht="20.100000000000001" customHeight="1" x14ac:dyDescent="0.25">
      <c r="A11" s="2" t="s">
        <v>10</v>
      </c>
      <c r="B11" s="10">
        <v>79.23</v>
      </c>
      <c r="C11" s="11">
        <f t="shared" si="0"/>
        <v>3.3491101855357819</v>
      </c>
      <c r="D11" s="12">
        <v>318.42</v>
      </c>
      <c r="E11" s="10">
        <v>179211</v>
      </c>
      <c r="F11" s="13">
        <f t="shared" si="1"/>
        <v>4.0047299923925799</v>
      </c>
      <c r="G11" s="14">
        <v>861230</v>
      </c>
    </row>
    <row r="12" spans="1:7" ht="20.100000000000001" customHeight="1" x14ac:dyDescent="0.25">
      <c r="A12" s="2" t="s">
        <v>11</v>
      </c>
      <c r="B12" s="10">
        <v>2185.86</v>
      </c>
      <c r="C12" s="11">
        <f t="shared" si="0"/>
        <v>3.9853002174582697</v>
      </c>
      <c r="D12" s="12">
        <v>10453.57</v>
      </c>
      <c r="E12" s="10">
        <v>121649</v>
      </c>
      <c r="F12" s="13">
        <f t="shared" si="1"/>
        <v>4.2180300153172929</v>
      </c>
      <c r="G12" s="14">
        <v>615742.96</v>
      </c>
    </row>
    <row r="13" spans="1:7" ht="20.100000000000001" customHeight="1" x14ac:dyDescent="0.25">
      <c r="A13" s="2" t="s">
        <v>12</v>
      </c>
      <c r="B13" s="10"/>
      <c r="C13" s="11"/>
      <c r="D13" s="12"/>
      <c r="E13" s="10"/>
      <c r="F13" s="13"/>
      <c r="G13" s="15"/>
    </row>
    <row r="14" spans="1:7" ht="20.100000000000001" customHeight="1" x14ac:dyDescent="0.25">
      <c r="A14" s="2" t="s">
        <v>13</v>
      </c>
      <c r="B14" s="10"/>
      <c r="C14" s="11"/>
      <c r="D14" s="12"/>
      <c r="E14" s="10"/>
      <c r="F14" s="13"/>
      <c r="G14" s="14"/>
    </row>
    <row r="15" spans="1:7" ht="20.100000000000001" customHeight="1" x14ac:dyDescent="0.25">
      <c r="A15" s="2" t="s">
        <v>14</v>
      </c>
      <c r="B15" s="10"/>
      <c r="C15" s="11"/>
      <c r="D15" s="12"/>
      <c r="E15" s="10"/>
      <c r="F15" s="13"/>
      <c r="G15" s="14"/>
    </row>
    <row r="16" spans="1:7" ht="20.100000000000001" customHeight="1" x14ac:dyDescent="0.25">
      <c r="A16" s="2" t="s">
        <v>15</v>
      </c>
      <c r="B16" s="10"/>
      <c r="C16" s="11"/>
      <c r="D16" s="12"/>
      <c r="E16" s="10"/>
      <c r="F16" s="13"/>
      <c r="G16" s="14"/>
    </row>
    <row r="17" spans="1:8" ht="20.100000000000001" customHeight="1" x14ac:dyDescent="0.25">
      <c r="A17" s="2" t="s">
        <v>16</v>
      </c>
      <c r="B17" s="10"/>
      <c r="C17" s="11"/>
      <c r="D17" s="12"/>
      <c r="E17" s="10"/>
      <c r="F17" s="13"/>
      <c r="G17" s="14"/>
    </row>
    <row r="18" spans="1:8" ht="20.100000000000001" customHeight="1" thickBot="1" x14ac:dyDescent="0.3">
      <c r="A18" s="3" t="s">
        <v>17</v>
      </c>
      <c r="B18" s="16">
        <f>SUM(B6:B17)</f>
        <v>249622.94999999998</v>
      </c>
      <c r="C18" s="17">
        <f>D18/B18</f>
        <v>4.2895780215721357</v>
      </c>
      <c r="D18" s="18">
        <f>SUM(D6:D17)</f>
        <v>1070777.1200000001</v>
      </c>
      <c r="E18" s="16">
        <f>SUM(E6:E17)</f>
        <v>1521787</v>
      </c>
      <c r="F18" s="17">
        <f>G18/E18</f>
        <v>4.5642663855059871</v>
      </c>
      <c r="G18" s="19">
        <f>SUM(G6:G17)</f>
        <v>6945841.25</v>
      </c>
    </row>
    <row r="20" spans="1:8" ht="11.45" hidden="1" customHeight="1" x14ac:dyDescent="0.2">
      <c r="D20" s="6">
        <f>D18/1.2</f>
        <v>892314.26666666684</v>
      </c>
      <c r="E20" s="6"/>
      <c r="G20" s="6">
        <f>G18/1.2</f>
        <v>5788201.041666667</v>
      </c>
      <c r="H20" s="4" t="s">
        <v>20</v>
      </c>
    </row>
    <row r="21" spans="1:8" ht="11.45" hidden="1" customHeight="1" x14ac:dyDescent="0.2">
      <c r="E21" s="6">
        <f>B18+E18</f>
        <v>1771409.95</v>
      </c>
      <c r="F21" s="20">
        <f>G21/E21</f>
        <v>3.7712982860536228</v>
      </c>
      <c r="G21" s="6">
        <f>G20+D20</f>
        <v>6680515.3083333336</v>
      </c>
      <c r="H21" s="4" t="s">
        <v>20</v>
      </c>
    </row>
    <row r="22" spans="1:8" ht="11.45" hidden="1" customHeight="1" x14ac:dyDescent="0.2"/>
    <row r="23" spans="1:8" ht="11.45" hidden="1" customHeight="1" x14ac:dyDescent="0.2"/>
    <row r="24" spans="1:8" ht="11.45" hidden="1" customHeight="1" x14ac:dyDescent="0.2"/>
  </sheetData>
  <mergeCells count="3">
    <mergeCell ref="A2:G2"/>
    <mergeCell ref="B5:D5"/>
    <mergeCell ref="E5:G5"/>
  </mergeCells>
  <pageMargins left="0.19685039370078741" right="0.19685039370078741" top="0.39370078740157483" bottom="0.39370078740157483" header="0" footer="0"/>
  <pageSetup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Обоишева Н.В</dc:creator>
  <cp:lastModifiedBy>Tryaskova Ulyana</cp:lastModifiedBy>
  <cp:lastPrinted>2025-02-19T15:30:50Z</cp:lastPrinted>
  <dcterms:created xsi:type="dcterms:W3CDTF">2021-03-26T12:46:44Z</dcterms:created>
  <dcterms:modified xsi:type="dcterms:W3CDTF">2025-02-25T11:15:46Z</dcterms:modified>
</cp:coreProperties>
</file>