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215" windowHeight="10620" tabRatio="614"/>
  </bookViews>
  <sheets>
    <sheet name="2020" sheetId="6" r:id="rId1"/>
  </sheets>
  <calcPr calcId="152511"/>
</workbook>
</file>

<file path=xl/calcChain.xml><?xml version="1.0" encoding="utf-8"?>
<calcChain xmlns="http://schemas.openxmlformats.org/spreadsheetml/2006/main">
  <c r="BL16" i="6" l="1"/>
  <c r="BL15" i="6"/>
  <c r="BL14" i="6"/>
  <c r="BL12" i="6"/>
  <c r="BL11" i="6"/>
  <c r="BL10" i="6"/>
  <c r="BL5" i="6"/>
  <c r="BL13" i="6"/>
  <c r="AD13" i="6"/>
  <c r="AC13" i="6" s="1"/>
  <c r="BH16" i="6"/>
  <c r="AD16" i="6"/>
  <c r="BH13" i="6" l="1"/>
  <c r="BB13" i="6"/>
  <c r="BA13" i="6"/>
  <c r="AV13" i="6"/>
  <c r="AU13" i="6"/>
  <c r="AP13" i="6"/>
  <c r="AO13" i="6" s="1"/>
  <c r="AJ13" i="6"/>
  <c r="AI13" i="6"/>
  <c r="X13" i="6"/>
  <c r="W13" i="6"/>
  <c r="Q9" i="6"/>
  <c r="Q13" i="6"/>
  <c r="R13" i="6"/>
  <c r="X16" i="6"/>
  <c r="AP16" i="6"/>
  <c r="AJ16" i="6"/>
  <c r="BB16" i="6"/>
  <c r="R16" i="6"/>
  <c r="AV16" i="6"/>
  <c r="BH15" i="6" l="1"/>
  <c r="BB15" i="6"/>
  <c r="AV15" i="6"/>
  <c r="AP15" i="6"/>
  <c r="AJ15" i="6"/>
  <c r="AJ14" i="6"/>
  <c r="AD15" i="6"/>
  <c r="X15" i="6"/>
  <c r="R15" i="6"/>
  <c r="BB14" i="6" l="1"/>
  <c r="AD14" i="6"/>
  <c r="R14" i="6"/>
  <c r="BH14" i="6"/>
  <c r="BH9" i="6"/>
  <c r="AV14" i="6"/>
  <c r="X14" i="6"/>
  <c r="AP14" i="6"/>
  <c r="L13" i="6"/>
  <c r="K13" i="6" s="1"/>
  <c r="E14" i="6"/>
  <c r="F13" i="6"/>
  <c r="E13" i="6"/>
  <c r="AO12" i="6" l="1"/>
  <c r="W11" i="6"/>
  <c r="W12" i="6"/>
  <c r="BH12" i="6" l="1"/>
  <c r="BH11" i="6"/>
  <c r="BH10" i="6"/>
  <c r="BA9" i="6"/>
  <c r="BB12" i="6"/>
  <c r="BB11" i="6"/>
  <c r="BB10" i="6"/>
  <c r="BB9" i="6"/>
  <c r="AV12" i="6"/>
  <c r="AV11" i="6"/>
  <c r="AV10" i="6"/>
  <c r="X10" i="6"/>
  <c r="AP12" i="6"/>
  <c r="AP11" i="6"/>
  <c r="AP10" i="6"/>
  <c r="AI9" i="6"/>
  <c r="AJ12" i="6"/>
  <c r="AJ11" i="6"/>
  <c r="AJ10" i="6"/>
  <c r="AJ9" i="6"/>
  <c r="AC9" i="6"/>
  <c r="AD12" i="6"/>
  <c r="AD11" i="6"/>
  <c r="AD10" i="6"/>
  <c r="X12" i="6"/>
  <c r="X11" i="6"/>
  <c r="R12" i="6"/>
  <c r="R11" i="6"/>
  <c r="R10" i="6"/>
  <c r="AD9" i="6"/>
  <c r="R9" i="6"/>
  <c r="E9" i="6"/>
  <c r="K9" i="6"/>
  <c r="L9" i="6"/>
  <c r="F9" i="6"/>
  <c r="L12" i="6"/>
  <c r="L11" i="6"/>
  <c r="L10" i="6"/>
  <c r="F12" i="6"/>
  <c r="F11" i="6"/>
  <c r="F10" i="6"/>
  <c r="AP9" i="6" l="1"/>
  <c r="AO9" i="6" s="1"/>
  <c r="BL9" i="6"/>
  <c r="AV9" i="6"/>
  <c r="AU9" i="6" s="1"/>
  <c r="X9" i="6"/>
  <c r="W9" i="6" s="1"/>
  <c r="BL4" i="6"/>
  <c r="BB7" i="6" l="1"/>
  <c r="BB6" i="6"/>
  <c r="BB8" i="6"/>
  <c r="BB5" i="6" l="1"/>
  <c r="AV8" i="6" l="1"/>
  <c r="AV7" i="6"/>
  <c r="AV6" i="6"/>
  <c r="AP8" i="6"/>
  <c r="AP7" i="6"/>
  <c r="AP6" i="6"/>
  <c r="AP5" i="6" s="1"/>
  <c r="AJ8" i="6"/>
  <c r="AJ7" i="6"/>
  <c r="AJ6" i="6"/>
  <c r="AD8" i="6"/>
  <c r="AD7" i="6"/>
  <c r="AD6" i="6"/>
  <c r="AD5" i="6" s="1"/>
  <c r="X8" i="6"/>
  <c r="X7" i="6"/>
  <c r="X6" i="6"/>
  <c r="X5" i="6" s="1"/>
  <c r="R8" i="6"/>
  <c r="R7" i="6"/>
  <c r="R6" i="6"/>
  <c r="L8" i="6"/>
  <c r="L7" i="6"/>
  <c r="L5" i="6" s="1"/>
  <c r="L6" i="6"/>
  <c r="F6" i="6"/>
  <c r="F7" i="6"/>
  <c r="F8" i="6"/>
  <c r="AJ5" i="6" l="1"/>
  <c r="BL6" i="6"/>
  <c r="BL7" i="6"/>
  <c r="BL8" i="6"/>
  <c r="R5" i="6"/>
  <c r="AV5" i="6"/>
  <c r="F5" i="6"/>
</calcChain>
</file>

<file path=xl/sharedStrings.xml><?xml version="1.0" encoding="utf-8"?>
<sst xmlns="http://schemas.openxmlformats.org/spreadsheetml/2006/main" count="108" uniqueCount="38">
  <si>
    <t>ВН</t>
  </si>
  <si>
    <t>СНI</t>
  </si>
  <si>
    <t>СНII</t>
  </si>
  <si>
    <t>НН</t>
  </si>
  <si>
    <t>потребители</t>
  </si>
  <si>
    <t>I квартал</t>
  </si>
  <si>
    <t>II квартал</t>
  </si>
  <si>
    <t>III квартал</t>
  </si>
  <si>
    <t>IV квартал</t>
  </si>
  <si>
    <t>класс напряжения</t>
  </si>
  <si>
    <t>-</t>
  </si>
  <si>
    <t>Всего по ООО "КСК" потребители с установленной мощностью свыше           670 кВА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</si>
  <si>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</si>
  <si>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</si>
  <si>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</si>
  <si>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</si>
  <si>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</si>
  <si>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</si>
  <si>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</si>
  <si>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</si>
  <si>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</si>
  <si>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</si>
  <si>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</si>
  <si>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</si>
  <si>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Pmax</t>
  </si>
  <si>
    <t>Рфакт</t>
  </si>
  <si>
    <t>Ррезерв.</t>
  </si>
  <si>
    <t xml:space="preserve"> Закрытое акционерное общество  "ГОТХ" (3021\1\2)                                          Рмах=1900 кВт</t>
  </si>
  <si>
    <t>Информация о величине резервируемой максимальной мощности кВт,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среднее значение за квартал в разбивке по уровням напряжения за 1 кв. 2020г.</t>
  </si>
  <si>
    <t>ООО "УК Спектр-НН" ТЦ Корабли Рмах=689,2 кВт</t>
  </si>
  <si>
    <t>ООО "УК Спектр-НН" ТЦ № 36 Бурнаковский №3 Рмах=680 кВт</t>
  </si>
  <si>
    <t xml:space="preserve"> ООО "УК Спектр-НН" ТЦ "Водный мир"    Рмах=788 кВт</t>
  </si>
  <si>
    <t xml:space="preserve"> ООО "УК Спектр-НН" ТЦ "Порт Артур"    Рмах=821 кВт</t>
  </si>
  <si>
    <t>ООО "Ук Спектр-НН" ТЦ "Бурнаковский"    Рмах=860 кВт</t>
  </si>
  <si>
    <t xml:space="preserve"> ООО "УК Спектр-НН" ТЦ "Верхнепечерский"   Рмах=700 кВт</t>
  </si>
  <si>
    <t xml:space="preserve"> ООО "УК Спектр-НН" ТЦ "Крым"             Рмах=1993 кВт</t>
  </si>
  <si>
    <t xml:space="preserve"> ООО "Ук Спектр-НН"  ТЦ "Ганза"                Рмах=1200 кВт</t>
  </si>
  <si>
    <t xml:space="preserve"> ООО "ОЗСК" (ЗКПД-70)     Рмах=2690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</si>
</sst>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theme="8" tint="0.7999816888943144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34">
    <xf numFmtId="0" fontId="0" fillId="0" borderId="0" xfId="0"/>
    <xf numFmtId="0" fontId="0" fillId="0" borderId="0" xfId="0" applyFill="1"/>
    <xf numFmtId="1" fontId="0" fillId="0" borderId="0" xfId="0" applyNumberFormat="1" applyFill="1"/>
    <xf numFmtId="1" fontId="3" fillId="0" borderId="1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/>
    <xf numFmtId="1" fontId="3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/>
    <xf numFmtId="1" fontId="4" fillId="0" borderId="1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9" fillId="0" borderId="6" xfId="0" applyNumberFormat="1" applyFont="1" applyFill="1" applyBorder="1"/>
    <xf numFmtId="1" fontId="8" fillId="0" borderId="6" xfId="0" applyNumberFormat="1" applyFont="1" applyFill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/>
    <xf numFmtId="1" fontId="5" fillId="0" borderId="6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5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1"/>
  <sheetViews>
    <sheetView tabSelected="1" zoomScale="85" zoomScaleNormal="85" workbookViewId="0">
      <pane ySplit="1" topLeftCell="A2" activePane="bottomLeft" state="frozen"/>
      <selection pane="bottomLeft" activeCell="BP16" sqref="BP16"/>
    </sheetView>
  </sheetViews>
  <sheetFormatPr defaultRowHeight="15" x14ac:dyDescent="0.25"/>
  <cols>
    <col min="1" max="1" width="17.85546875" style="1" customWidth="1"/>
    <col min="2" max="3" width="9.140625" style="1" customWidth="1"/>
    <col min="4" max="5" width="9.140625" style="1"/>
    <col min="6" max="6" width="10.42578125" style="1" customWidth="1"/>
    <col min="7" max="9" width="9.140625" style="1" customWidth="1"/>
    <col min="10" max="10" width="8" style="1" customWidth="1"/>
    <col min="11" max="11" width="7.28515625" style="1" customWidth="1"/>
    <col min="12" max="12" width="9.140625" style="1"/>
    <col min="13" max="15" width="9.140625" style="1" customWidth="1"/>
    <col min="16" max="16" width="7.140625" style="1" customWidth="1"/>
    <col min="17" max="17" width="7.42578125" style="1" customWidth="1"/>
    <col min="18" max="18" width="9.140625" style="1"/>
    <col min="19" max="21" width="9.140625" style="1" customWidth="1"/>
    <col min="22" max="22" width="7.5703125" style="1" customWidth="1"/>
    <col min="23" max="23" width="8" style="1" customWidth="1"/>
    <col min="24" max="24" width="9.140625" style="1"/>
    <col min="25" max="27" width="9.140625" style="1" customWidth="1"/>
    <col min="28" max="30" width="9.140625" style="1"/>
    <col min="31" max="33" width="9.140625" style="1" customWidth="1"/>
    <col min="34" max="34" width="9.140625" style="1"/>
    <col min="35" max="35" width="7.85546875" style="1" customWidth="1"/>
    <col min="36" max="36" width="9.140625" style="1"/>
    <col min="37" max="39" width="9.140625" style="1" customWidth="1"/>
    <col min="40" max="40" width="7.5703125" style="1" customWidth="1"/>
    <col min="41" max="41" width="7.42578125" style="1" customWidth="1"/>
    <col min="42" max="42" width="9.140625" style="1"/>
    <col min="43" max="45" width="9.140625" style="1" customWidth="1"/>
    <col min="46" max="46" width="8" style="1" customWidth="1"/>
    <col min="47" max="47" width="7.5703125" style="1" customWidth="1"/>
    <col min="48" max="48" width="9.140625" style="1"/>
    <col min="49" max="51" width="9.140625" style="1" customWidth="1"/>
    <col min="52" max="52" width="6.28515625" style="1" customWidth="1"/>
    <col min="53" max="54" width="9.140625" style="1"/>
    <col min="55" max="57" width="9.140625" style="1" customWidth="1"/>
    <col min="58" max="58" width="7.85546875" style="1" customWidth="1"/>
    <col min="59" max="60" width="9.140625" style="1"/>
    <col min="61" max="64" width="9.140625" style="1" customWidth="1"/>
    <col min="65" max="16384" width="9.140625" style="1"/>
  </cols>
  <sheetData>
    <row r="1" spans="1:67" ht="99" customHeight="1" x14ac:dyDescent="0.2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</row>
    <row r="2" spans="1:67" ht="80.25" customHeight="1" x14ac:dyDescent="0.25">
      <c r="A2" s="9" t="s">
        <v>4</v>
      </c>
      <c r="B2" s="27" t="s">
        <v>27</v>
      </c>
      <c r="C2" s="28"/>
      <c r="D2" s="28"/>
      <c r="E2" s="28"/>
      <c r="F2" s="28"/>
      <c r="G2" s="29"/>
      <c r="H2" s="27" t="s">
        <v>37</v>
      </c>
      <c r="I2" s="28"/>
      <c r="J2" s="28"/>
      <c r="K2" s="28"/>
      <c r="L2" s="28"/>
      <c r="M2" s="29"/>
      <c r="N2" s="27" t="s">
        <v>36</v>
      </c>
      <c r="O2" s="28"/>
      <c r="P2" s="28"/>
      <c r="Q2" s="28"/>
      <c r="R2" s="28"/>
      <c r="S2" s="29"/>
      <c r="T2" s="27" t="s">
        <v>35</v>
      </c>
      <c r="U2" s="28"/>
      <c r="V2" s="28"/>
      <c r="W2" s="28"/>
      <c r="X2" s="28"/>
      <c r="Y2" s="29"/>
      <c r="Z2" s="27" t="s">
        <v>34</v>
      </c>
      <c r="AA2" s="28"/>
      <c r="AB2" s="28"/>
      <c r="AC2" s="28"/>
      <c r="AD2" s="28"/>
      <c r="AE2" s="29"/>
      <c r="AF2" s="27" t="s">
        <v>33</v>
      </c>
      <c r="AG2" s="28"/>
      <c r="AH2" s="28"/>
      <c r="AI2" s="28"/>
      <c r="AJ2" s="28"/>
      <c r="AK2" s="29"/>
      <c r="AL2" s="27" t="s">
        <v>32</v>
      </c>
      <c r="AM2" s="28"/>
      <c r="AN2" s="28"/>
      <c r="AO2" s="28"/>
      <c r="AP2" s="28"/>
      <c r="AQ2" s="29"/>
      <c r="AR2" s="27" t="s">
        <v>31</v>
      </c>
      <c r="AS2" s="28"/>
      <c r="AT2" s="28"/>
      <c r="AU2" s="28"/>
      <c r="AV2" s="28"/>
      <c r="AW2" s="29"/>
      <c r="AX2" s="27" t="s">
        <v>30</v>
      </c>
      <c r="AY2" s="28"/>
      <c r="AZ2" s="28"/>
      <c r="BA2" s="28"/>
      <c r="BB2" s="28"/>
      <c r="BC2" s="29"/>
      <c r="BD2" s="27" t="s">
        <v>29</v>
      </c>
      <c r="BE2" s="28"/>
      <c r="BF2" s="28"/>
      <c r="BG2" s="28"/>
      <c r="BH2" s="28"/>
      <c r="BI2" s="29"/>
      <c r="BJ2" s="27" t="s">
        <v>11</v>
      </c>
      <c r="BK2" s="28"/>
      <c r="BL2" s="28"/>
      <c r="BM2" s="33"/>
    </row>
    <row r="3" spans="1:67" ht="34.5" customHeight="1" x14ac:dyDescent="0.25">
      <c r="A3" s="10" t="s">
        <v>9</v>
      </c>
      <c r="B3" s="11" t="s">
        <v>0</v>
      </c>
      <c r="C3" s="11" t="s">
        <v>1</v>
      </c>
      <c r="D3" s="30" t="s">
        <v>2</v>
      </c>
      <c r="E3" s="31"/>
      <c r="F3" s="32"/>
      <c r="G3" s="11" t="s">
        <v>3</v>
      </c>
      <c r="H3" s="11" t="s">
        <v>0</v>
      </c>
      <c r="I3" s="11" t="s">
        <v>1</v>
      </c>
      <c r="J3" s="30" t="s">
        <v>2</v>
      </c>
      <c r="K3" s="31"/>
      <c r="L3" s="32"/>
      <c r="M3" s="11" t="s">
        <v>3</v>
      </c>
      <c r="N3" s="11" t="s">
        <v>0</v>
      </c>
      <c r="O3" s="11" t="s">
        <v>1</v>
      </c>
      <c r="P3" s="30" t="s">
        <v>2</v>
      </c>
      <c r="Q3" s="31"/>
      <c r="R3" s="32"/>
      <c r="S3" s="11" t="s">
        <v>3</v>
      </c>
      <c r="T3" s="11" t="s">
        <v>0</v>
      </c>
      <c r="U3" s="11" t="s">
        <v>1</v>
      </c>
      <c r="V3" s="30" t="s">
        <v>2</v>
      </c>
      <c r="W3" s="31"/>
      <c r="X3" s="32"/>
      <c r="Y3" s="11" t="s">
        <v>3</v>
      </c>
      <c r="Z3" s="11" t="s">
        <v>0</v>
      </c>
      <c r="AA3" s="11" t="s">
        <v>1</v>
      </c>
      <c r="AB3" s="30" t="s">
        <v>2</v>
      </c>
      <c r="AC3" s="31"/>
      <c r="AD3" s="32"/>
      <c r="AE3" s="11" t="s">
        <v>3</v>
      </c>
      <c r="AF3" s="11" t="s">
        <v>0</v>
      </c>
      <c r="AG3" s="11" t="s">
        <v>1</v>
      </c>
      <c r="AH3" s="30" t="s">
        <v>2</v>
      </c>
      <c r="AI3" s="31"/>
      <c r="AJ3" s="32"/>
      <c r="AK3" s="11" t="s">
        <v>3</v>
      </c>
      <c r="AL3" s="11" t="s">
        <v>0</v>
      </c>
      <c r="AM3" s="11" t="s">
        <v>1</v>
      </c>
      <c r="AN3" s="30" t="s">
        <v>2</v>
      </c>
      <c r="AO3" s="31"/>
      <c r="AP3" s="32"/>
      <c r="AQ3" s="11" t="s">
        <v>3</v>
      </c>
      <c r="AR3" s="11" t="s">
        <v>0</v>
      </c>
      <c r="AS3" s="11" t="s">
        <v>1</v>
      </c>
      <c r="AT3" s="30" t="s">
        <v>2</v>
      </c>
      <c r="AU3" s="31"/>
      <c r="AV3" s="32"/>
      <c r="AW3" s="11" t="s">
        <v>3</v>
      </c>
      <c r="AX3" s="11" t="s">
        <v>0</v>
      </c>
      <c r="AY3" s="11" t="s">
        <v>1</v>
      </c>
      <c r="AZ3" s="30" t="s">
        <v>2</v>
      </c>
      <c r="BA3" s="31"/>
      <c r="BB3" s="32"/>
      <c r="BC3" s="11" t="s">
        <v>3</v>
      </c>
      <c r="BD3" s="11" t="s">
        <v>0</v>
      </c>
      <c r="BE3" s="11" t="s">
        <v>1</v>
      </c>
      <c r="BF3" s="30" t="s">
        <v>2</v>
      </c>
      <c r="BG3" s="31"/>
      <c r="BH3" s="32"/>
      <c r="BI3" s="11" t="s">
        <v>3</v>
      </c>
      <c r="BJ3" s="11" t="s">
        <v>0</v>
      </c>
      <c r="BK3" s="11" t="s">
        <v>1</v>
      </c>
      <c r="BL3" s="11" t="s">
        <v>2</v>
      </c>
      <c r="BM3" s="12" t="s">
        <v>3</v>
      </c>
    </row>
    <row r="4" spans="1:67" ht="15.75" x14ac:dyDescent="0.25">
      <c r="A4" s="10"/>
      <c r="B4" s="11"/>
      <c r="C4" s="11"/>
      <c r="D4" s="11" t="s">
        <v>24</v>
      </c>
      <c r="E4" s="11" t="s">
        <v>25</v>
      </c>
      <c r="F4" s="11" t="s">
        <v>26</v>
      </c>
      <c r="G4" s="11"/>
      <c r="H4" s="11"/>
      <c r="I4" s="11"/>
      <c r="J4" s="11" t="s">
        <v>24</v>
      </c>
      <c r="K4" s="11" t="s">
        <v>25</v>
      </c>
      <c r="L4" s="11" t="s">
        <v>26</v>
      </c>
      <c r="M4" s="11"/>
      <c r="N4" s="11"/>
      <c r="O4" s="11"/>
      <c r="P4" s="11" t="s">
        <v>24</v>
      </c>
      <c r="Q4" s="11" t="s">
        <v>25</v>
      </c>
      <c r="R4" s="11" t="s">
        <v>26</v>
      </c>
      <c r="S4" s="11"/>
      <c r="T4" s="11"/>
      <c r="U4" s="11"/>
      <c r="V4" s="11" t="s">
        <v>24</v>
      </c>
      <c r="W4" s="11" t="s">
        <v>25</v>
      </c>
      <c r="X4" s="11" t="s">
        <v>26</v>
      </c>
      <c r="Y4" s="11"/>
      <c r="Z4" s="11"/>
      <c r="AA4" s="11"/>
      <c r="AB4" s="11" t="s">
        <v>24</v>
      </c>
      <c r="AC4" s="11" t="s">
        <v>25</v>
      </c>
      <c r="AD4" s="11" t="s">
        <v>26</v>
      </c>
      <c r="AE4" s="11"/>
      <c r="AF4" s="11"/>
      <c r="AG4" s="11"/>
      <c r="AH4" s="11" t="s">
        <v>24</v>
      </c>
      <c r="AI4" s="11" t="s">
        <v>25</v>
      </c>
      <c r="AJ4" s="11" t="s">
        <v>26</v>
      </c>
      <c r="AK4" s="11"/>
      <c r="AL4" s="11"/>
      <c r="AM4" s="11"/>
      <c r="AN4" s="11" t="s">
        <v>24</v>
      </c>
      <c r="AO4" s="11" t="s">
        <v>25</v>
      </c>
      <c r="AP4" s="11" t="s">
        <v>26</v>
      </c>
      <c r="AQ4" s="11"/>
      <c r="AR4" s="11"/>
      <c r="AS4" s="11"/>
      <c r="AT4" s="11" t="s">
        <v>24</v>
      </c>
      <c r="AU4" s="11" t="s">
        <v>25</v>
      </c>
      <c r="AV4" s="11" t="s">
        <v>26</v>
      </c>
      <c r="AW4" s="11"/>
      <c r="AX4" s="11"/>
      <c r="AY4" s="11"/>
      <c r="AZ4" s="11" t="s">
        <v>24</v>
      </c>
      <c r="BA4" s="11" t="s">
        <v>25</v>
      </c>
      <c r="BB4" s="11" t="s">
        <v>26</v>
      </c>
      <c r="BC4" s="11"/>
      <c r="BD4" s="11"/>
      <c r="BE4" s="11"/>
      <c r="BF4" s="11" t="s">
        <v>24</v>
      </c>
      <c r="BG4" s="11" t="s">
        <v>25</v>
      </c>
      <c r="BH4" s="11" t="s">
        <v>26</v>
      </c>
      <c r="BI4" s="11"/>
      <c r="BJ4" s="11"/>
      <c r="BK4" s="11"/>
      <c r="BL4" s="13">
        <f>D5+J5+P5+V5+AB5+AH5+AN5+AT5+AZ5</f>
        <v>11632</v>
      </c>
      <c r="BM4" s="12"/>
    </row>
    <row r="5" spans="1:67" ht="15.75" x14ac:dyDescent="0.25">
      <c r="A5" s="14" t="s">
        <v>5</v>
      </c>
      <c r="B5" s="15"/>
      <c r="C5" s="15"/>
      <c r="D5" s="16">
        <v>1900</v>
      </c>
      <c r="E5" s="15"/>
      <c r="F5" s="15">
        <f>AVERAGE(F6:F8)</f>
        <v>1671.3333333333333</v>
      </c>
      <c r="G5" s="15"/>
      <c r="H5" s="15"/>
      <c r="I5" s="15"/>
      <c r="J5" s="17">
        <v>2690</v>
      </c>
      <c r="K5" s="15"/>
      <c r="L5" s="15">
        <f>AVERAGE(L6:L8)</f>
        <v>2415</v>
      </c>
      <c r="M5" s="15"/>
      <c r="N5" s="15"/>
      <c r="O5" s="15"/>
      <c r="P5" s="17">
        <v>1200</v>
      </c>
      <c r="Q5" s="15"/>
      <c r="R5" s="15">
        <f>AVERAGE(R6:R8)</f>
        <v>851.42066666666676</v>
      </c>
      <c r="S5" s="15"/>
      <c r="T5" s="15"/>
      <c r="U5" s="15"/>
      <c r="V5" s="17">
        <v>1993</v>
      </c>
      <c r="W5" s="15"/>
      <c r="X5" s="15">
        <f>AVERAGE(X6:X8)</f>
        <v>1332.5540000000001</v>
      </c>
      <c r="Y5" s="15"/>
      <c r="Z5" s="15"/>
      <c r="AA5" s="15"/>
      <c r="AB5" s="17">
        <v>700</v>
      </c>
      <c r="AC5" s="15"/>
      <c r="AD5" s="15">
        <f>AVERAGE(AD6:AD8)</f>
        <v>539.70533333333333</v>
      </c>
      <c r="AE5" s="15"/>
      <c r="AF5" s="15"/>
      <c r="AG5" s="15"/>
      <c r="AH5" s="17">
        <v>860</v>
      </c>
      <c r="AI5" s="15"/>
      <c r="AJ5" s="15">
        <f>AVERAGE(AJ6:AJ8)</f>
        <v>608.30399999999997</v>
      </c>
      <c r="AK5" s="15"/>
      <c r="AL5" s="15"/>
      <c r="AM5" s="15"/>
      <c r="AN5" s="15">
        <v>821</v>
      </c>
      <c r="AO5" s="15"/>
      <c r="AP5" s="15">
        <f>AVERAGE(AP6:AP8)</f>
        <v>698.96300000000008</v>
      </c>
      <c r="AQ5" s="15"/>
      <c r="AR5" s="15"/>
      <c r="AS5" s="15"/>
      <c r="AT5" s="17">
        <v>788</v>
      </c>
      <c r="AU5" s="15"/>
      <c r="AV5" s="15">
        <f>AVERAGE(AV6:AV8)</f>
        <v>570.60800000000006</v>
      </c>
      <c r="AW5" s="15" t="s">
        <v>10</v>
      </c>
      <c r="AX5" s="15"/>
      <c r="AY5" s="15"/>
      <c r="AZ5" s="15">
        <v>680</v>
      </c>
      <c r="BA5" s="15"/>
      <c r="BB5" s="15">
        <f>AVERAGE(BB6:BB8)</f>
        <v>445.93133333333327</v>
      </c>
      <c r="BC5" s="15"/>
      <c r="BD5" s="15"/>
      <c r="BE5" s="15"/>
      <c r="BF5" s="15">
        <v>0</v>
      </c>
      <c r="BG5" s="15">
        <v>0</v>
      </c>
      <c r="BH5" s="15">
        <v>0</v>
      </c>
      <c r="BI5" s="15"/>
      <c r="BJ5" s="15" t="s">
        <v>10</v>
      </c>
      <c r="BK5" s="15" t="s">
        <v>10</v>
      </c>
      <c r="BL5" s="15">
        <f>F5+L5+R5+X5+AD5+AJ5+AV5+BB5+AP5</f>
        <v>9133.8196666666663</v>
      </c>
      <c r="BM5" s="18" t="s">
        <v>10</v>
      </c>
    </row>
    <row r="6" spans="1:67" ht="15.75" x14ac:dyDescent="0.25">
      <c r="A6" s="10" t="s">
        <v>12</v>
      </c>
      <c r="B6" s="19"/>
      <c r="C6" s="19"/>
      <c r="D6" s="20">
        <v>1900</v>
      </c>
      <c r="E6" s="19">
        <v>227</v>
      </c>
      <c r="F6" s="19">
        <f>D6-E6</f>
        <v>1673</v>
      </c>
      <c r="G6" s="19"/>
      <c r="H6" s="19"/>
      <c r="I6" s="19"/>
      <c r="J6" s="21">
        <v>2690</v>
      </c>
      <c r="K6" s="19">
        <v>269</v>
      </c>
      <c r="L6" s="19">
        <f>J6-K6</f>
        <v>2421</v>
      </c>
      <c r="M6" s="19"/>
      <c r="N6" s="19"/>
      <c r="O6" s="19"/>
      <c r="P6" s="21">
        <v>1200</v>
      </c>
      <c r="Q6" s="19">
        <v>378.54599999999999</v>
      </c>
      <c r="R6" s="19">
        <f>P6-Q6</f>
        <v>821.45399999999995</v>
      </c>
      <c r="S6" s="19"/>
      <c r="T6" s="19"/>
      <c r="U6" s="19"/>
      <c r="V6" s="21">
        <v>1993</v>
      </c>
      <c r="W6" s="19">
        <v>691.72900000000004</v>
      </c>
      <c r="X6" s="19">
        <f>V6-W6</f>
        <v>1301.271</v>
      </c>
      <c r="Y6" s="19"/>
      <c r="Z6" s="19"/>
      <c r="AA6" s="19"/>
      <c r="AB6" s="21">
        <v>700</v>
      </c>
      <c r="AC6" s="19">
        <v>173.39400000000001</v>
      </c>
      <c r="AD6" s="19">
        <f>AB6-AC6</f>
        <v>526.60599999999999</v>
      </c>
      <c r="AE6" s="19"/>
      <c r="AF6" s="19"/>
      <c r="AG6" s="19"/>
      <c r="AH6" s="21">
        <v>860</v>
      </c>
      <c r="AI6" s="19">
        <v>275.94099999999997</v>
      </c>
      <c r="AJ6" s="19">
        <f>AH6-AI6</f>
        <v>584.05899999999997</v>
      </c>
      <c r="AK6" s="19"/>
      <c r="AL6" s="19"/>
      <c r="AM6" s="19"/>
      <c r="AN6" s="19">
        <v>821</v>
      </c>
      <c r="AO6" s="19">
        <v>132.99799999999999</v>
      </c>
      <c r="AP6" s="19">
        <f>AN6-AO6</f>
        <v>688.00199999999995</v>
      </c>
      <c r="AQ6" s="19"/>
      <c r="AR6" s="19"/>
      <c r="AS6" s="19"/>
      <c r="AT6" s="21">
        <v>788</v>
      </c>
      <c r="AU6" s="19">
        <v>225.72499999999999</v>
      </c>
      <c r="AV6" s="19">
        <f>AT6-AU6</f>
        <v>562.27499999999998</v>
      </c>
      <c r="AW6" s="19"/>
      <c r="AX6" s="19"/>
      <c r="AY6" s="19"/>
      <c r="AZ6" s="19">
        <v>680</v>
      </c>
      <c r="BA6" s="19">
        <v>249.47900000000001</v>
      </c>
      <c r="BB6" s="19">
        <f>AZ6-BA6</f>
        <v>430.52099999999996</v>
      </c>
      <c r="BC6" s="19"/>
      <c r="BD6" s="19"/>
      <c r="BE6" s="19"/>
      <c r="BF6" s="19">
        <v>0</v>
      </c>
      <c r="BG6" s="19">
        <v>0</v>
      </c>
      <c r="BH6" s="19">
        <v>0</v>
      </c>
      <c r="BI6" s="19"/>
      <c r="BJ6" s="19"/>
      <c r="BK6" s="19"/>
      <c r="BL6" s="19">
        <f t="shared" ref="BL6:BL11" si="0">F6+L6+R6+X6+AD6+AJ6+AV6+BB6+AP6</f>
        <v>9008.1880000000001</v>
      </c>
      <c r="BM6" s="22"/>
      <c r="BO6" s="2"/>
    </row>
    <row r="7" spans="1:67" ht="15.75" x14ac:dyDescent="0.25">
      <c r="A7" s="10" t="s">
        <v>13</v>
      </c>
      <c r="B7" s="19"/>
      <c r="C7" s="19"/>
      <c r="D7" s="20">
        <v>1900</v>
      </c>
      <c r="E7" s="19">
        <v>253</v>
      </c>
      <c r="F7" s="19">
        <f>D7-E7</f>
        <v>1647</v>
      </c>
      <c r="G7" s="19"/>
      <c r="H7" s="19"/>
      <c r="I7" s="19"/>
      <c r="J7" s="21">
        <v>2690</v>
      </c>
      <c r="K7" s="19">
        <v>281</v>
      </c>
      <c r="L7" s="19">
        <f>J7-K7</f>
        <v>2409</v>
      </c>
      <c r="M7" s="19"/>
      <c r="N7" s="19"/>
      <c r="O7" s="19"/>
      <c r="P7" s="21">
        <v>1200</v>
      </c>
      <c r="Q7" s="19">
        <v>337.73500000000001</v>
      </c>
      <c r="R7" s="19">
        <f>P7-Q7</f>
        <v>862.26499999999999</v>
      </c>
      <c r="S7" s="19"/>
      <c r="T7" s="19"/>
      <c r="U7" s="19"/>
      <c r="V7" s="21">
        <v>1993</v>
      </c>
      <c r="W7" s="19">
        <v>653.05499999999995</v>
      </c>
      <c r="X7" s="19">
        <f>V7-W7</f>
        <v>1339.9450000000002</v>
      </c>
      <c r="Y7" s="19"/>
      <c r="Z7" s="19"/>
      <c r="AA7" s="19"/>
      <c r="AB7" s="21">
        <v>700</v>
      </c>
      <c r="AC7" s="19">
        <v>157.60300000000001</v>
      </c>
      <c r="AD7" s="19">
        <f>AB7-AC7</f>
        <v>542.39699999999993</v>
      </c>
      <c r="AE7" s="19"/>
      <c r="AF7" s="19"/>
      <c r="AG7" s="19"/>
      <c r="AH7" s="21">
        <v>860</v>
      </c>
      <c r="AI7" s="19">
        <v>242.31899999999999</v>
      </c>
      <c r="AJ7" s="19">
        <f>AH7-AI7</f>
        <v>617.68100000000004</v>
      </c>
      <c r="AK7" s="19"/>
      <c r="AL7" s="19"/>
      <c r="AM7" s="19"/>
      <c r="AN7" s="19">
        <v>821</v>
      </c>
      <c r="AO7" s="19">
        <v>117.27200000000001</v>
      </c>
      <c r="AP7" s="19">
        <f>AN7-AO7</f>
        <v>703.72799999999995</v>
      </c>
      <c r="AQ7" s="19"/>
      <c r="AR7" s="19"/>
      <c r="AS7" s="19"/>
      <c r="AT7" s="21">
        <v>788</v>
      </c>
      <c r="AU7" s="19">
        <v>212.398</v>
      </c>
      <c r="AV7" s="19">
        <f>AT7-AU7</f>
        <v>575.60199999999998</v>
      </c>
      <c r="AW7" s="19"/>
      <c r="AX7" s="19"/>
      <c r="AY7" s="19"/>
      <c r="AZ7" s="19">
        <v>680</v>
      </c>
      <c r="BA7" s="19">
        <v>231.45</v>
      </c>
      <c r="BB7" s="19">
        <f>AZ7-BA7</f>
        <v>448.55</v>
      </c>
      <c r="BC7" s="19"/>
      <c r="BD7" s="19"/>
      <c r="BE7" s="19"/>
      <c r="BF7" s="19">
        <v>0</v>
      </c>
      <c r="BG7" s="19">
        <v>0</v>
      </c>
      <c r="BH7" s="19">
        <v>0</v>
      </c>
      <c r="BI7" s="19"/>
      <c r="BJ7" s="19"/>
      <c r="BK7" s="19"/>
      <c r="BL7" s="19">
        <f t="shared" si="0"/>
        <v>9146.1679999999997</v>
      </c>
      <c r="BM7" s="22"/>
    </row>
    <row r="8" spans="1:67" ht="15.75" x14ac:dyDescent="0.25">
      <c r="A8" s="10" t="s">
        <v>14</v>
      </c>
      <c r="B8" s="19"/>
      <c r="C8" s="19"/>
      <c r="D8" s="20">
        <v>1900</v>
      </c>
      <c r="E8" s="19">
        <v>206</v>
      </c>
      <c r="F8" s="19">
        <f>D8-E8</f>
        <v>1694</v>
      </c>
      <c r="G8" s="19"/>
      <c r="H8" s="19"/>
      <c r="I8" s="19"/>
      <c r="J8" s="21">
        <v>2690</v>
      </c>
      <c r="K8" s="19">
        <v>275</v>
      </c>
      <c r="L8" s="19">
        <f>J8-K8</f>
        <v>2415</v>
      </c>
      <c r="M8" s="19"/>
      <c r="N8" s="19"/>
      <c r="O8" s="19"/>
      <c r="P8" s="21">
        <v>1200</v>
      </c>
      <c r="Q8" s="19">
        <v>329.45699999999999</v>
      </c>
      <c r="R8" s="19">
        <f>P8-Q8</f>
        <v>870.54300000000001</v>
      </c>
      <c r="S8" s="19"/>
      <c r="T8" s="19"/>
      <c r="U8" s="19"/>
      <c r="V8" s="21">
        <v>1993</v>
      </c>
      <c r="W8" s="19">
        <v>636.55399999999997</v>
      </c>
      <c r="X8" s="19">
        <f>V8-W8</f>
        <v>1356.4459999999999</v>
      </c>
      <c r="Y8" s="19"/>
      <c r="Z8" s="19"/>
      <c r="AA8" s="19"/>
      <c r="AB8" s="21">
        <v>700</v>
      </c>
      <c r="AC8" s="19">
        <v>149.887</v>
      </c>
      <c r="AD8" s="19">
        <f>AB8-AC8</f>
        <v>550.11300000000006</v>
      </c>
      <c r="AE8" s="19"/>
      <c r="AF8" s="19"/>
      <c r="AG8" s="19"/>
      <c r="AH8" s="21">
        <v>860</v>
      </c>
      <c r="AI8" s="19">
        <v>236.828</v>
      </c>
      <c r="AJ8" s="19">
        <f>AH8-AI8</f>
        <v>623.17200000000003</v>
      </c>
      <c r="AK8" s="19"/>
      <c r="AL8" s="19"/>
      <c r="AM8" s="19"/>
      <c r="AN8" s="19">
        <v>821</v>
      </c>
      <c r="AO8" s="19">
        <v>115.84099999999999</v>
      </c>
      <c r="AP8" s="19">
        <f>AN8-AO8</f>
        <v>705.15899999999999</v>
      </c>
      <c r="AQ8" s="19"/>
      <c r="AR8" s="19"/>
      <c r="AS8" s="19"/>
      <c r="AT8" s="21">
        <v>788</v>
      </c>
      <c r="AU8" s="19">
        <v>214.053</v>
      </c>
      <c r="AV8" s="19">
        <f>AT8-AU8</f>
        <v>573.947</v>
      </c>
      <c r="AW8" s="19"/>
      <c r="AX8" s="19"/>
      <c r="AY8" s="19"/>
      <c r="AZ8" s="19">
        <v>680</v>
      </c>
      <c r="BA8" s="19">
        <v>221.27699999999999</v>
      </c>
      <c r="BB8" s="19">
        <f>AZ8-BA8</f>
        <v>458.72300000000001</v>
      </c>
      <c r="BC8" s="19"/>
      <c r="BD8" s="19"/>
      <c r="BE8" s="19"/>
      <c r="BF8" s="19">
        <v>0</v>
      </c>
      <c r="BG8" s="19">
        <v>0</v>
      </c>
      <c r="BH8" s="19">
        <v>0</v>
      </c>
      <c r="BI8" s="19"/>
      <c r="BJ8" s="19"/>
      <c r="BK8" s="19"/>
      <c r="BL8" s="19">
        <f t="shared" si="0"/>
        <v>9247.1029999999992</v>
      </c>
      <c r="BM8" s="22"/>
    </row>
    <row r="9" spans="1:67" ht="24.75" customHeight="1" x14ac:dyDescent="0.25">
      <c r="A9" s="14" t="s">
        <v>6</v>
      </c>
      <c r="B9" s="15"/>
      <c r="C9" s="15"/>
      <c r="D9" s="16">
        <v>1900</v>
      </c>
      <c r="E9" s="15">
        <f>D9-F9</f>
        <v>254</v>
      </c>
      <c r="F9" s="15">
        <f>AVERAGE(F10:F12)</f>
        <v>1646</v>
      </c>
      <c r="G9" s="15"/>
      <c r="H9" s="15"/>
      <c r="I9" s="15"/>
      <c r="J9" s="17">
        <v>2690</v>
      </c>
      <c r="K9" s="15">
        <f>J9-L9</f>
        <v>234.33333333333348</v>
      </c>
      <c r="L9" s="15">
        <f>AVERAGE(L10:L12)</f>
        <v>2455.6666666666665</v>
      </c>
      <c r="M9" s="15"/>
      <c r="N9" s="15"/>
      <c r="O9" s="15"/>
      <c r="P9" s="17">
        <v>1200</v>
      </c>
      <c r="Q9" s="15">
        <f>P9-R9</f>
        <v>205.33333333333337</v>
      </c>
      <c r="R9" s="15">
        <f>AVERAGE(R10:R12)</f>
        <v>994.66666666666663</v>
      </c>
      <c r="S9" s="15"/>
      <c r="T9" s="15"/>
      <c r="U9" s="15"/>
      <c r="V9" s="17">
        <v>1993</v>
      </c>
      <c r="W9" s="15">
        <f>V9-X9</f>
        <v>525.33333333333326</v>
      </c>
      <c r="X9" s="15">
        <f>AVERAGE(X10:X12)</f>
        <v>1467.6666666666667</v>
      </c>
      <c r="Y9" s="15"/>
      <c r="Z9" s="15"/>
      <c r="AA9" s="15"/>
      <c r="AB9" s="17">
        <v>700</v>
      </c>
      <c r="AC9" s="15">
        <f>AB9-AD9</f>
        <v>103.33333333333337</v>
      </c>
      <c r="AD9" s="15">
        <f>AVERAGE(AD10:AD12)</f>
        <v>596.66666666666663</v>
      </c>
      <c r="AE9" s="15"/>
      <c r="AF9" s="15"/>
      <c r="AG9" s="15"/>
      <c r="AH9" s="17">
        <v>860</v>
      </c>
      <c r="AI9" s="15">
        <f>AH9-AJ9</f>
        <v>201</v>
      </c>
      <c r="AJ9" s="15">
        <f>AVERAGE(AJ10:AJ12)</f>
        <v>659</v>
      </c>
      <c r="AK9" s="15"/>
      <c r="AL9" s="15"/>
      <c r="AM9" s="15"/>
      <c r="AN9" s="15">
        <v>821</v>
      </c>
      <c r="AO9" s="15">
        <f>AN9-AP9</f>
        <v>106.66666666666663</v>
      </c>
      <c r="AP9" s="15">
        <f>AVERAGE(AP10:AP12)</f>
        <v>714.33333333333337</v>
      </c>
      <c r="AQ9" s="15"/>
      <c r="AR9" s="15"/>
      <c r="AS9" s="15"/>
      <c r="AT9" s="17">
        <v>788</v>
      </c>
      <c r="AU9" s="15">
        <f>AT9-AV9</f>
        <v>225</v>
      </c>
      <c r="AV9" s="15">
        <f>AVERAGE(AV10:AV12)</f>
        <v>563</v>
      </c>
      <c r="AW9" s="15"/>
      <c r="AX9" s="15"/>
      <c r="AY9" s="15"/>
      <c r="AZ9" s="15">
        <v>680</v>
      </c>
      <c r="BA9" s="15">
        <f>AZ9-BB9</f>
        <v>113.66666666666663</v>
      </c>
      <c r="BB9" s="15">
        <f>AVERAGE(BB10:BB12)</f>
        <v>566.33333333333337</v>
      </c>
      <c r="BC9" s="15"/>
      <c r="BD9" s="15"/>
      <c r="BE9" s="15"/>
      <c r="BF9" s="15">
        <v>689.2</v>
      </c>
      <c r="BG9" s="15">
        <v>67</v>
      </c>
      <c r="BH9" s="15">
        <f>BF9-BG12</f>
        <v>622.20000000000005</v>
      </c>
      <c r="BI9" s="15"/>
      <c r="BJ9" s="15"/>
      <c r="BK9" s="15"/>
      <c r="BL9" s="15">
        <f>AVERAGE(BL10:BL12)</f>
        <v>9870.7333333333336</v>
      </c>
      <c r="BM9" s="18"/>
    </row>
    <row r="10" spans="1:67" ht="15.75" x14ac:dyDescent="0.25">
      <c r="A10" s="10" t="s">
        <v>15</v>
      </c>
      <c r="B10" s="19"/>
      <c r="C10" s="19"/>
      <c r="D10" s="20">
        <v>1900</v>
      </c>
      <c r="E10" s="19">
        <v>278</v>
      </c>
      <c r="F10" s="19">
        <f>D10-E10</f>
        <v>1622</v>
      </c>
      <c r="G10" s="19"/>
      <c r="H10" s="19"/>
      <c r="I10" s="19"/>
      <c r="J10" s="21">
        <v>2690</v>
      </c>
      <c r="K10" s="19">
        <v>223</v>
      </c>
      <c r="L10" s="19">
        <f>J10-K10</f>
        <v>2467</v>
      </c>
      <c r="M10" s="19"/>
      <c r="N10" s="19"/>
      <c r="O10" s="19"/>
      <c r="P10" s="21">
        <v>1200</v>
      </c>
      <c r="Q10" s="19">
        <v>198</v>
      </c>
      <c r="R10" s="19">
        <f>P10-Q10</f>
        <v>1002</v>
      </c>
      <c r="S10" s="19"/>
      <c r="T10" s="19"/>
      <c r="U10" s="19"/>
      <c r="V10" s="21">
        <v>1993</v>
      </c>
      <c r="W10" s="19">
        <v>458</v>
      </c>
      <c r="X10" s="19">
        <f>V10-W10</f>
        <v>1535</v>
      </c>
      <c r="Y10" s="19"/>
      <c r="Z10" s="19"/>
      <c r="AA10" s="19"/>
      <c r="AB10" s="21">
        <v>700</v>
      </c>
      <c r="AC10" s="19">
        <v>80</v>
      </c>
      <c r="AD10" s="19">
        <f>AB10-AC10</f>
        <v>620</v>
      </c>
      <c r="AE10" s="19"/>
      <c r="AF10" s="19"/>
      <c r="AG10" s="19"/>
      <c r="AH10" s="21">
        <v>860</v>
      </c>
      <c r="AI10" s="19">
        <v>177</v>
      </c>
      <c r="AJ10" s="19">
        <f>AH10-AI10</f>
        <v>683</v>
      </c>
      <c r="AK10" s="19"/>
      <c r="AL10" s="19"/>
      <c r="AM10" s="19"/>
      <c r="AN10" s="19">
        <v>821</v>
      </c>
      <c r="AO10" s="19">
        <v>89</v>
      </c>
      <c r="AP10" s="19">
        <f>AN10-AO10</f>
        <v>732</v>
      </c>
      <c r="AQ10" s="19"/>
      <c r="AR10" s="19"/>
      <c r="AS10" s="19"/>
      <c r="AT10" s="21">
        <v>788</v>
      </c>
      <c r="AU10" s="19">
        <v>192</v>
      </c>
      <c r="AV10" s="19">
        <f>AT10-AU10</f>
        <v>596</v>
      </c>
      <c r="AW10" s="19"/>
      <c r="AX10" s="19"/>
      <c r="AY10" s="19"/>
      <c r="AZ10" s="19">
        <v>680</v>
      </c>
      <c r="BA10" s="19">
        <v>125</v>
      </c>
      <c r="BB10" s="19">
        <f>AZ10-BA10</f>
        <v>555</v>
      </c>
      <c r="BC10" s="19"/>
      <c r="BD10" s="19"/>
      <c r="BE10" s="19"/>
      <c r="BF10" s="19">
        <v>0</v>
      </c>
      <c r="BG10" s="19">
        <v>0</v>
      </c>
      <c r="BH10" s="19">
        <f>BF10-BG10</f>
        <v>0</v>
      </c>
      <c r="BI10" s="19"/>
      <c r="BJ10" s="19"/>
      <c r="BK10" s="19"/>
      <c r="BL10" s="19">
        <f>F10+L10+R10+X10+AD10+AJ10+AV10+BB10+AP10+BH10</f>
        <v>9812</v>
      </c>
      <c r="BM10" s="22"/>
    </row>
    <row r="11" spans="1:67" ht="15.75" x14ac:dyDescent="0.25">
      <c r="A11" s="10" t="s">
        <v>16</v>
      </c>
      <c r="B11" s="19"/>
      <c r="C11" s="19"/>
      <c r="D11" s="20">
        <v>1900</v>
      </c>
      <c r="E11" s="19">
        <v>242</v>
      </c>
      <c r="F11" s="19">
        <f t="shared" ref="F11:F12" si="1">D11-E11</f>
        <v>1658</v>
      </c>
      <c r="G11" s="19"/>
      <c r="H11" s="19"/>
      <c r="I11" s="19"/>
      <c r="J11" s="21">
        <v>2690</v>
      </c>
      <c r="K11" s="19">
        <v>240</v>
      </c>
      <c r="L11" s="19">
        <f t="shared" ref="L11:L12" si="2">J11-K11</f>
        <v>2450</v>
      </c>
      <c r="M11" s="19"/>
      <c r="N11" s="19"/>
      <c r="O11" s="19"/>
      <c r="P11" s="21">
        <v>1200</v>
      </c>
      <c r="Q11" s="19">
        <v>195</v>
      </c>
      <c r="R11" s="19">
        <f t="shared" ref="R11:R12" si="3">P11-Q11</f>
        <v>1005</v>
      </c>
      <c r="S11" s="19"/>
      <c r="T11" s="19"/>
      <c r="U11" s="19"/>
      <c r="V11" s="21">
        <v>1993</v>
      </c>
      <c r="W11" s="19">
        <f>472</f>
        <v>472</v>
      </c>
      <c r="X11" s="19">
        <f>V11-W11</f>
        <v>1521</v>
      </c>
      <c r="Y11" s="19"/>
      <c r="Z11" s="19"/>
      <c r="AA11" s="19"/>
      <c r="AB11" s="21">
        <v>700</v>
      </c>
      <c r="AC11" s="19">
        <v>105</v>
      </c>
      <c r="AD11" s="19">
        <f>AB11-AC11</f>
        <v>595</v>
      </c>
      <c r="AE11" s="19"/>
      <c r="AF11" s="19"/>
      <c r="AG11" s="19"/>
      <c r="AH11" s="21">
        <v>860</v>
      </c>
      <c r="AI11" s="19">
        <v>184</v>
      </c>
      <c r="AJ11" s="19">
        <f>AH11-AI11</f>
        <v>676</v>
      </c>
      <c r="AK11" s="19"/>
      <c r="AL11" s="19"/>
      <c r="AM11" s="19"/>
      <c r="AN11" s="19">
        <v>821</v>
      </c>
      <c r="AO11" s="19">
        <v>85</v>
      </c>
      <c r="AP11" s="19">
        <f>AN11-AO11</f>
        <v>736</v>
      </c>
      <c r="AQ11" s="19"/>
      <c r="AR11" s="19"/>
      <c r="AS11" s="19"/>
      <c r="AT11" s="21">
        <v>788</v>
      </c>
      <c r="AU11" s="19">
        <v>223</v>
      </c>
      <c r="AV11" s="19">
        <f>AT11-AU11</f>
        <v>565</v>
      </c>
      <c r="AW11" s="19"/>
      <c r="AX11" s="19"/>
      <c r="AY11" s="19"/>
      <c r="AZ11" s="19">
        <v>680</v>
      </c>
      <c r="BA11" s="19">
        <v>96</v>
      </c>
      <c r="BB11" s="19">
        <f>AZ11-BA11</f>
        <v>584</v>
      </c>
      <c r="BC11" s="19"/>
      <c r="BD11" s="19"/>
      <c r="BE11" s="19"/>
      <c r="BF11" s="19">
        <v>0</v>
      </c>
      <c r="BG11" s="19">
        <v>0</v>
      </c>
      <c r="BH11" s="19">
        <f>BF11-BG11</f>
        <v>0</v>
      </c>
      <c r="BI11" s="19"/>
      <c r="BJ11" s="19"/>
      <c r="BK11" s="19"/>
      <c r="BL11" s="19">
        <f>F11+L11+R11+X11+AD11+AJ11+AV11+BB11+AP11+BH11</f>
        <v>9790</v>
      </c>
      <c r="BM11" s="22"/>
    </row>
    <row r="12" spans="1:67" ht="15.75" x14ac:dyDescent="0.25">
      <c r="A12" s="10" t="s">
        <v>17</v>
      </c>
      <c r="B12" s="19"/>
      <c r="C12" s="19"/>
      <c r="D12" s="20">
        <v>1900</v>
      </c>
      <c r="E12" s="19">
        <v>242</v>
      </c>
      <c r="F12" s="19">
        <f t="shared" si="1"/>
        <v>1658</v>
      </c>
      <c r="G12" s="19"/>
      <c r="H12" s="19"/>
      <c r="I12" s="19"/>
      <c r="J12" s="21">
        <v>2690</v>
      </c>
      <c r="K12" s="19">
        <v>240</v>
      </c>
      <c r="L12" s="19">
        <f t="shared" si="2"/>
        <v>2450</v>
      </c>
      <c r="M12" s="19"/>
      <c r="N12" s="19"/>
      <c r="O12" s="19"/>
      <c r="P12" s="21">
        <v>1200</v>
      </c>
      <c r="Q12" s="19">
        <v>223</v>
      </c>
      <c r="R12" s="19">
        <f t="shared" si="3"/>
        <v>977</v>
      </c>
      <c r="S12" s="19"/>
      <c r="T12" s="19"/>
      <c r="U12" s="19"/>
      <c r="V12" s="21">
        <v>1993</v>
      </c>
      <c r="W12" s="19">
        <f>646</f>
        <v>646</v>
      </c>
      <c r="X12" s="19">
        <f>V12-W12</f>
        <v>1347</v>
      </c>
      <c r="Y12" s="19"/>
      <c r="Z12" s="19"/>
      <c r="AA12" s="19"/>
      <c r="AB12" s="21">
        <v>700</v>
      </c>
      <c r="AC12" s="19">
        <v>125</v>
      </c>
      <c r="AD12" s="19">
        <f>AB12-AC12</f>
        <v>575</v>
      </c>
      <c r="AE12" s="19"/>
      <c r="AF12" s="19"/>
      <c r="AG12" s="19"/>
      <c r="AH12" s="21">
        <v>860</v>
      </c>
      <c r="AI12" s="19">
        <v>242</v>
      </c>
      <c r="AJ12" s="19">
        <f>AH12-AI12</f>
        <v>618</v>
      </c>
      <c r="AK12" s="19"/>
      <c r="AL12" s="19"/>
      <c r="AM12" s="19"/>
      <c r="AN12" s="19">
        <v>821</v>
      </c>
      <c r="AO12" s="19">
        <f>146</f>
        <v>146</v>
      </c>
      <c r="AP12" s="19">
        <f>AN12-AO12</f>
        <v>675</v>
      </c>
      <c r="AQ12" s="19"/>
      <c r="AR12" s="19"/>
      <c r="AS12" s="19"/>
      <c r="AT12" s="21">
        <v>788</v>
      </c>
      <c r="AU12" s="19">
        <v>260</v>
      </c>
      <c r="AV12" s="19">
        <f>AT12-AU12</f>
        <v>528</v>
      </c>
      <c r="AW12" s="19"/>
      <c r="AX12" s="19"/>
      <c r="AY12" s="19"/>
      <c r="AZ12" s="19">
        <v>680</v>
      </c>
      <c r="BA12" s="19">
        <v>120</v>
      </c>
      <c r="BB12" s="19">
        <f>AZ12-BA12</f>
        <v>560</v>
      </c>
      <c r="BC12" s="19"/>
      <c r="BD12" s="19"/>
      <c r="BE12" s="19"/>
      <c r="BF12" s="19">
        <v>689.2</v>
      </c>
      <c r="BG12" s="19">
        <v>67</v>
      </c>
      <c r="BH12" s="19">
        <f>BF12-BG12</f>
        <v>622.20000000000005</v>
      </c>
      <c r="BI12" s="19"/>
      <c r="BJ12" s="19"/>
      <c r="BK12" s="19"/>
      <c r="BL12" s="19">
        <f>F12+L12+R12+X12+AD12+AJ12+AV12+BB12+AP12+BH12</f>
        <v>10010.200000000001</v>
      </c>
      <c r="BM12" s="22"/>
    </row>
    <row r="13" spans="1:67" ht="22.5" customHeight="1" x14ac:dyDescent="0.25">
      <c r="A13" s="10" t="s">
        <v>7</v>
      </c>
      <c r="B13" s="19"/>
      <c r="C13" s="19"/>
      <c r="D13" s="16">
        <v>1900</v>
      </c>
      <c r="E13" s="15">
        <f>D13-F13</f>
        <v>296.33333333333326</v>
      </c>
      <c r="F13" s="15">
        <f>AVERAGE(F14:F16)</f>
        <v>1603.6666666666667</v>
      </c>
      <c r="G13" s="19"/>
      <c r="H13" s="19"/>
      <c r="I13" s="19"/>
      <c r="J13" s="17">
        <v>2690</v>
      </c>
      <c r="K13" s="15">
        <f>J13-L13</f>
        <v>235</v>
      </c>
      <c r="L13" s="15">
        <f>AVERAGE(L14:L16)</f>
        <v>2455</v>
      </c>
      <c r="M13" s="19"/>
      <c r="N13" s="19"/>
      <c r="O13" s="19"/>
      <c r="P13" s="17">
        <v>1200</v>
      </c>
      <c r="Q13" s="15">
        <f>P13-R13</f>
        <v>502.66666666666663</v>
      </c>
      <c r="R13" s="15">
        <f>AVERAGE(R14:R16)</f>
        <v>697.33333333333337</v>
      </c>
      <c r="S13" s="19"/>
      <c r="T13" s="19"/>
      <c r="U13" s="19"/>
      <c r="V13" s="17">
        <v>1993</v>
      </c>
      <c r="W13" s="15">
        <f>V13-X13</f>
        <v>771.33333333333326</v>
      </c>
      <c r="X13" s="15">
        <f>AVERAGE(X14:X16)</f>
        <v>1221.6666666666667</v>
      </c>
      <c r="Y13" s="19"/>
      <c r="Z13" s="19"/>
      <c r="AA13" s="19"/>
      <c r="AB13" s="17">
        <v>700</v>
      </c>
      <c r="AC13" s="15">
        <f>AB13-AD13</f>
        <v>154</v>
      </c>
      <c r="AD13" s="15">
        <f>AVERAGE(AD14:AD16)</f>
        <v>546</v>
      </c>
      <c r="AE13" s="19"/>
      <c r="AF13" s="19"/>
      <c r="AG13" s="19"/>
      <c r="AH13" s="17">
        <v>860</v>
      </c>
      <c r="AI13" s="15">
        <f>AH13-AJ13</f>
        <v>338</v>
      </c>
      <c r="AJ13" s="15">
        <f>AVERAGE(AJ14:AJ16)</f>
        <v>522</v>
      </c>
      <c r="AK13" s="19"/>
      <c r="AL13" s="19"/>
      <c r="AM13" s="19"/>
      <c r="AN13" s="15">
        <v>821</v>
      </c>
      <c r="AO13" s="15">
        <f>AN13-AP13</f>
        <v>182.66666666666663</v>
      </c>
      <c r="AP13" s="15">
        <f>AVERAGE(AP14:AP16)</f>
        <v>638.33333333333337</v>
      </c>
      <c r="AQ13" s="19"/>
      <c r="AR13" s="19"/>
      <c r="AS13" s="19"/>
      <c r="AT13" s="17">
        <v>788</v>
      </c>
      <c r="AU13" s="15">
        <f>AT13-AV13</f>
        <v>293.33333333333331</v>
      </c>
      <c r="AV13" s="15">
        <f>AVERAGE(AV14:AV16)</f>
        <v>494.66666666666669</v>
      </c>
      <c r="AW13" s="19"/>
      <c r="AX13" s="19"/>
      <c r="AY13" s="19"/>
      <c r="AZ13" s="15">
        <v>680</v>
      </c>
      <c r="BA13" s="15">
        <f>AZ13-BB13</f>
        <v>223</v>
      </c>
      <c r="BB13" s="15">
        <f>AVERAGE(BB14:BB16)</f>
        <v>457</v>
      </c>
      <c r="BC13" s="19"/>
      <c r="BD13" s="19"/>
      <c r="BE13" s="19"/>
      <c r="BF13" s="15">
        <v>689.2</v>
      </c>
      <c r="BG13" s="15">
        <v>67</v>
      </c>
      <c r="BH13" s="15">
        <f>BF13-BG16</f>
        <v>507.20000000000005</v>
      </c>
      <c r="BI13" s="19"/>
      <c r="BJ13" s="19"/>
      <c r="BK13" s="19"/>
      <c r="BL13" s="15">
        <f>AVERAGE(BL14:BL16)</f>
        <v>9187.6666666666661</v>
      </c>
      <c r="BM13" s="22"/>
    </row>
    <row r="14" spans="1:67" ht="21.75" customHeight="1" x14ac:dyDescent="0.25">
      <c r="A14" s="10" t="s">
        <v>18</v>
      </c>
      <c r="B14" s="19"/>
      <c r="C14" s="19"/>
      <c r="D14" s="20">
        <v>1900</v>
      </c>
      <c r="E14" s="19">
        <f>D14-F14</f>
        <v>311</v>
      </c>
      <c r="F14" s="20">
        <v>1589</v>
      </c>
      <c r="G14" s="19"/>
      <c r="H14" s="19"/>
      <c r="I14" s="19"/>
      <c r="J14" s="21">
        <v>2690</v>
      </c>
      <c r="K14" s="19">
        <v>223</v>
      </c>
      <c r="L14" s="19">
        <v>2448</v>
      </c>
      <c r="M14" s="19"/>
      <c r="N14" s="19"/>
      <c r="O14" s="19"/>
      <c r="P14" s="21">
        <v>1200</v>
      </c>
      <c r="Q14" s="19">
        <v>499</v>
      </c>
      <c r="R14" s="19">
        <f>P14-Q14</f>
        <v>701</v>
      </c>
      <c r="S14" s="19"/>
      <c r="T14" s="19"/>
      <c r="U14" s="19"/>
      <c r="V14" s="21">
        <v>1993</v>
      </c>
      <c r="W14" s="19">
        <v>803</v>
      </c>
      <c r="X14" s="19">
        <f>V14-W14</f>
        <v>1190</v>
      </c>
      <c r="Y14" s="19"/>
      <c r="Z14" s="19"/>
      <c r="AA14" s="19"/>
      <c r="AB14" s="21">
        <v>700</v>
      </c>
      <c r="AC14" s="19">
        <v>176</v>
      </c>
      <c r="AD14" s="19">
        <f>AB14-AC14</f>
        <v>524</v>
      </c>
      <c r="AE14" s="19"/>
      <c r="AF14" s="19"/>
      <c r="AG14" s="19"/>
      <c r="AH14" s="21">
        <v>860</v>
      </c>
      <c r="AI14" s="19">
        <v>360</v>
      </c>
      <c r="AJ14" s="19">
        <f>AH14-AI14</f>
        <v>500</v>
      </c>
      <c r="AK14" s="19"/>
      <c r="AL14" s="19"/>
      <c r="AM14" s="19"/>
      <c r="AN14" s="19">
        <v>821</v>
      </c>
      <c r="AO14" s="19">
        <v>207</v>
      </c>
      <c r="AP14" s="19">
        <f>AN14-AO14</f>
        <v>614</v>
      </c>
      <c r="AQ14" s="19"/>
      <c r="AR14" s="19"/>
      <c r="AS14" s="19"/>
      <c r="AT14" s="21">
        <v>788</v>
      </c>
      <c r="AU14" s="19">
        <v>320</v>
      </c>
      <c r="AV14" s="19">
        <f>AT14-AU14</f>
        <v>468</v>
      </c>
      <c r="AW14" s="19"/>
      <c r="AX14" s="19"/>
      <c r="AY14" s="19"/>
      <c r="AZ14" s="19">
        <v>680</v>
      </c>
      <c r="BA14" s="19">
        <v>147</v>
      </c>
      <c r="BB14" s="19">
        <f>AZ14-BA14</f>
        <v>533</v>
      </c>
      <c r="BC14" s="19"/>
      <c r="BD14" s="19"/>
      <c r="BE14" s="19"/>
      <c r="BF14" s="19">
        <v>689</v>
      </c>
      <c r="BG14" s="19">
        <v>63</v>
      </c>
      <c r="BH14" s="19">
        <f>BF14-BG14</f>
        <v>626</v>
      </c>
      <c r="BI14" s="19"/>
      <c r="BJ14" s="19"/>
      <c r="BK14" s="19"/>
      <c r="BL14" s="19">
        <f>F14+L14+R14+X14+AD14+AJ14+AV14+BB14+AP14+BH14</f>
        <v>9193</v>
      </c>
      <c r="BM14" s="22"/>
    </row>
    <row r="15" spans="1:67" ht="21.75" customHeight="1" x14ac:dyDescent="0.25">
      <c r="A15" s="10" t="s">
        <v>19</v>
      </c>
      <c r="B15" s="19"/>
      <c r="C15" s="19"/>
      <c r="D15" s="20">
        <v>1900</v>
      </c>
      <c r="E15" s="19">
        <v>278</v>
      </c>
      <c r="F15" s="20">
        <v>1576</v>
      </c>
      <c r="G15" s="19"/>
      <c r="H15" s="19"/>
      <c r="I15" s="19"/>
      <c r="J15" s="21">
        <v>2690</v>
      </c>
      <c r="K15" s="19">
        <v>240</v>
      </c>
      <c r="L15" s="19">
        <v>2471</v>
      </c>
      <c r="M15" s="19"/>
      <c r="N15" s="19"/>
      <c r="O15" s="19"/>
      <c r="P15" s="21">
        <v>1200</v>
      </c>
      <c r="Q15" s="19">
        <v>627</v>
      </c>
      <c r="R15" s="19">
        <f>P15-Q15</f>
        <v>573</v>
      </c>
      <c r="S15" s="19"/>
      <c r="T15" s="19"/>
      <c r="U15" s="19"/>
      <c r="V15" s="21">
        <v>1993</v>
      </c>
      <c r="W15" s="19">
        <v>799</v>
      </c>
      <c r="X15" s="19">
        <f>V15-W15</f>
        <v>1194</v>
      </c>
      <c r="Y15" s="19"/>
      <c r="Z15" s="19"/>
      <c r="AA15" s="19"/>
      <c r="AB15" s="21">
        <v>700</v>
      </c>
      <c r="AC15" s="19">
        <v>149</v>
      </c>
      <c r="AD15" s="19">
        <f>AB15-AC15</f>
        <v>551</v>
      </c>
      <c r="AE15" s="19"/>
      <c r="AF15" s="19"/>
      <c r="AG15" s="19"/>
      <c r="AH15" s="21">
        <v>860</v>
      </c>
      <c r="AI15" s="19">
        <v>353</v>
      </c>
      <c r="AJ15" s="19">
        <f>AH15-AI15</f>
        <v>507</v>
      </c>
      <c r="AK15" s="19"/>
      <c r="AL15" s="19"/>
      <c r="AM15" s="19"/>
      <c r="AN15" s="19">
        <v>821</v>
      </c>
      <c r="AO15" s="19">
        <v>190</v>
      </c>
      <c r="AP15" s="19">
        <f>AN15-AO15</f>
        <v>631</v>
      </c>
      <c r="AQ15" s="19"/>
      <c r="AR15" s="19"/>
      <c r="AS15" s="19"/>
      <c r="AT15" s="21">
        <v>788</v>
      </c>
      <c r="AU15" s="19">
        <v>288</v>
      </c>
      <c r="AV15" s="19">
        <f>AT15-AU15</f>
        <v>500</v>
      </c>
      <c r="AW15" s="19"/>
      <c r="AX15" s="19"/>
      <c r="AY15" s="19"/>
      <c r="AZ15" s="19">
        <v>680</v>
      </c>
      <c r="BA15" s="19">
        <v>258</v>
      </c>
      <c r="BB15" s="19">
        <f>AZ15-BA15</f>
        <v>422</v>
      </c>
      <c r="BC15" s="19"/>
      <c r="BD15" s="19"/>
      <c r="BE15" s="19"/>
      <c r="BF15" s="19">
        <v>689</v>
      </c>
      <c r="BG15" s="19">
        <v>166</v>
      </c>
      <c r="BH15" s="19">
        <f>BF15-BG15</f>
        <v>523</v>
      </c>
      <c r="BI15" s="19"/>
      <c r="BJ15" s="19"/>
      <c r="BK15" s="19"/>
      <c r="BL15" s="19">
        <f>F15+L15+R15+X15+AD15+AJ15+AV15+BB15+AP15+BH15</f>
        <v>8948</v>
      </c>
      <c r="BM15" s="22"/>
    </row>
    <row r="16" spans="1:67" ht="21.75" customHeight="1" x14ac:dyDescent="0.25">
      <c r="A16" s="10" t="s">
        <v>20</v>
      </c>
      <c r="B16" s="19"/>
      <c r="C16" s="19"/>
      <c r="D16" s="20">
        <v>1900</v>
      </c>
      <c r="E16" s="19">
        <v>242</v>
      </c>
      <c r="F16" s="20">
        <v>1646</v>
      </c>
      <c r="G16" s="19"/>
      <c r="H16" s="19"/>
      <c r="I16" s="19"/>
      <c r="J16" s="21">
        <v>2690</v>
      </c>
      <c r="K16" s="19">
        <v>240</v>
      </c>
      <c r="L16" s="19">
        <v>2446</v>
      </c>
      <c r="M16" s="19"/>
      <c r="N16" s="19"/>
      <c r="O16" s="19"/>
      <c r="P16" s="21">
        <v>1200</v>
      </c>
      <c r="Q16" s="19">
        <v>382</v>
      </c>
      <c r="R16" s="19">
        <f>P16-Q16</f>
        <v>818</v>
      </c>
      <c r="S16" s="19"/>
      <c r="T16" s="19"/>
      <c r="U16" s="19"/>
      <c r="V16" s="21">
        <v>1993</v>
      </c>
      <c r="W16" s="19">
        <v>712</v>
      </c>
      <c r="X16" s="19">
        <f>V16-W16</f>
        <v>1281</v>
      </c>
      <c r="Y16" s="19"/>
      <c r="Z16" s="19"/>
      <c r="AA16" s="19"/>
      <c r="AB16" s="21">
        <v>700</v>
      </c>
      <c r="AC16" s="19">
        <v>137</v>
      </c>
      <c r="AD16" s="19">
        <f>AB16-AC16</f>
        <v>563</v>
      </c>
      <c r="AE16" s="19"/>
      <c r="AF16" s="19"/>
      <c r="AG16" s="19"/>
      <c r="AH16" s="21">
        <v>860</v>
      </c>
      <c r="AI16" s="19">
        <v>301</v>
      </c>
      <c r="AJ16" s="19">
        <f>AH16-AI16</f>
        <v>559</v>
      </c>
      <c r="AK16" s="19"/>
      <c r="AL16" s="19"/>
      <c r="AM16" s="19"/>
      <c r="AN16" s="19">
        <v>821</v>
      </c>
      <c r="AO16" s="19">
        <v>151</v>
      </c>
      <c r="AP16" s="19">
        <f>AN16-AO16</f>
        <v>670</v>
      </c>
      <c r="AQ16" s="19"/>
      <c r="AR16" s="19"/>
      <c r="AS16" s="19"/>
      <c r="AT16" s="21">
        <v>788</v>
      </c>
      <c r="AU16" s="19">
        <v>272</v>
      </c>
      <c r="AV16" s="19">
        <f>AT16-AU16</f>
        <v>516</v>
      </c>
      <c r="AW16" s="19"/>
      <c r="AX16" s="19"/>
      <c r="AY16" s="19"/>
      <c r="AZ16" s="19">
        <v>680</v>
      </c>
      <c r="BA16" s="19">
        <v>264</v>
      </c>
      <c r="BB16" s="19">
        <f>AZ16-BA16</f>
        <v>416</v>
      </c>
      <c r="BC16" s="19"/>
      <c r="BD16" s="19"/>
      <c r="BE16" s="19"/>
      <c r="BF16" s="19">
        <v>689</v>
      </c>
      <c r="BG16" s="19">
        <v>182</v>
      </c>
      <c r="BH16" s="19">
        <f>BF16-BG16</f>
        <v>507</v>
      </c>
      <c r="BI16" s="19"/>
      <c r="BJ16" s="19"/>
      <c r="BK16" s="19"/>
      <c r="BL16" s="19">
        <f>F16+L16+R16+X16+AD16+AJ16+AV16+BB16+AP16+BH16</f>
        <v>9422</v>
      </c>
      <c r="BM16" s="22"/>
    </row>
    <row r="17" spans="1:65" ht="15.75" x14ac:dyDescent="0.25">
      <c r="A17" s="23" t="s">
        <v>8</v>
      </c>
      <c r="B17" s="19"/>
      <c r="C17" s="19"/>
      <c r="D17" s="20"/>
      <c r="E17" s="19"/>
      <c r="F17" s="19"/>
      <c r="G17" s="19"/>
      <c r="H17" s="19"/>
      <c r="I17" s="19"/>
      <c r="J17" s="21"/>
      <c r="K17" s="24"/>
      <c r="L17" s="19"/>
      <c r="M17" s="19"/>
      <c r="N17" s="19"/>
      <c r="O17" s="19"/>
      <c r="P17" s="21"/>
      <c r="Q17" s="19"/>
      <c r="R17" s="19"/>
      <c r="S17" s="19"/>
      <c r="T17" s="19"/>
      <c r="U17" s="19"/>
      <c r="V17" s="21"/>
      <c r="W17" s="19"/>
      <c r="X17" s="19"/>
      <c r="Y17" s="19"/>
      <c r="Z17" s="19"/>
      <c r="AA17" s="19"/>
      <c r="AB17" s="21"/>
      <c r="AC17" s="19"/>
      <c r="AD17" s="19"/>
      <c r="AE17" s="19"/>
      <c r="AF17" s="19"/>
      <c r="AG17" s="19"/>
      <c r="AH17" s="21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21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</row>
    <row r="18" spans="1:65" ht="15.75" x14ac:dyDescent="0.25">
      <c r="A18" s="25" t="s">
        <v>21</v>
      </c>
      <c r="B18" s="20"/>
      <c r="C18" s="20"/>
      <c r="D18" s="20"/>
      <c r="E18" s="19"/>
      <c r="F18" s="19"/>
      <c r="G18" s="21"/>
      <c r="H18" s="21"/>
      <c r="I18" s="21"/>
      <c r="J18" s="21"/>
      <c r="K18" s="19"/>
      <c r="L18" s="19"/>
      <c r="M18" s="21"/>
      <c r="N18" s="21"/>
      <c r="O18" s="21"/>
      <c r="P18" s="21"/>
      <c r="Q18" s="19"/>
      <c r="R18" s="19"/>
      <c r="S18" s="21"/>
      <c r="T18" s="21"/>
      <c r="U18" s="21"/>
      <c r="V18" s="21"/>
      <c r="W18" s="19"/>
      <c r="X18" s="19"/>
      <c r="Y18" s="21"/>
      <c r="Z18" s="21"/>
      <c r="AA18" s="21"/>
      <c r="AB18" s="21"/>
      <c r="AC18" s="19"/>
      <c r="AD18" s="19"/>
      <c r="AE18" s="21"/>
      <c r="AF18" s="21"/>
      <c r="AG18" s="21"/>
      <c r="AH18" s="21"/>
      <c r="AI18" s="19"/>
      <c r="AJ18" s="19"/>
      <c r="AK18" s="21"/>
      <c r="AL18" s="21"/>
      <c r="AM18" s="21"/>
      <c r="AN18" s="19"/>
      <c r="AO18" s="19"/>
      <c r="AP18" s="19"/>
      <c r="AQ18" s="21"/>
      <c r="AR18" s="21"/>
      <c r="AS18" s="21"/>
      <c r="AT18" s="21"/>
      <c r="AU18" s="19"/>
      <c r="AV18" s="19"/>
      <c r="AW18" s="20"/>
      <c r="AX18" s="20"/>
      <c r="AY18" s="20"/>
      <c r="AZ18" s="19"/>
      <c r="BA18" s="19"/>
      <c r="BB18" s="19"/>
      <c r="BC18" s="20"/>
      <c r="BD18" s="20"/>
      <c r="BE18" s="20"/>
      <c r="BF18" s="20"/>
      <c r="BG18" s="20"/>
      <c r="BH18" s="20"/>
      <c r="BI18" s="20"/>
      <c r="BJ18" s="20"/>
      <c r="BK18" s="20"/>
      <c r="BL18" s="19"/>
      <c r="BM18" s="20"/>
    </row>
    <row r="19" spans="1:65" x14ac:dyDescent="0.25">
      <c r="A19" s="8" t="s">
        <v>22</v>
      </c>
      <c r="B19" s="7"/>
      <c r="C19" s="7"/>
      <c r="D19" s="4"/>
      <c r="E19" s="3"/>
      <c r="F19" s="3"/>
      <c r="G19" s="3"/>
      <c r="H19" s="3"/>
      <c r="I19" s="3"/>
      <c r="J19" s="5"/>
      <c r="K19" s="3"/>
      <c r="L19" s="3"/>
      <c r="M19" s="3"/>
      <c r="N19" s="3"/>
      <c r="O19" s="3"/>
      <c r="P19" s="5"/>
      <c r="Q19" s="3"/>
      <c r="R19" s="3"/>
      <c r="S19" s="3"/>
      <c r="T19" s="3"/>
      <c r="U19" s="3"/>
      <c r="V19" s="5"/>
      <c r="W19" s="3"/>
      <c r="X19" s="3"/>
      <c r="Y19" s="3"/>
      <c r="Z19" s="3"/>
      <c r="AA19" s="3"/>
      <c r="AB19" s="5"/>
      <c r="AC19" s="3"/>
      <c r="AD19" s="3"/>
      <c r="AE19" s="3"/>
      <c r="AF19" s="3"/>
      <c r="AG19" s="3"/>
      <c r="AH19" s="5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5"/>
      <c r="AU19" s="3"/>
      <c r="AV19" s="3"/>
      <c r="AW19" s="7"/>
      <c r="AX19" s="7"/>
      <c r="AY19" s="7"/>
      <c r="AZ19" s="3"/>
      <c r="BA19" s="3"/>
      <c r="BB19" s="3"/>
      <c r="BC19" s="7"/>
      <c r="BD19" s="7"/>
      <c r="BE19" s="7"/>
      <c r="BF19" s="7"/>
      <c r="BG19" s="7"/>
      <c r="BH19" s="7"/>
      <c r="BI19" s="7"/>
      <c r="BJ19" s="7"/>
      <c r="BK19" s="7"/>
      <c r="BL19" s="3"/>
      <c r="BM19" s="7"/>
    </row>
    <row r="20" spans="1:65" x14ac:dyDescent="0.25">
      <c r="A20" s="8" t="s">
        <v>23</v>
      </c>
      <c r="B20" s="7"/>
      <c r="C20" s="7"/>
      <c r="D20" s="4"/>
      <c r="E20" s="3"/>
      <c r="F20" s="3"/>
      <c r="G20" s="3"/>
      <c r="H20" s="3"/>
      <c r="I20" s="3"/>
      <c r="J20" s="5"/>
      <c r="K20" s="3"/>
      <c r="L20" s="3"/>
      <c r="M20" s="3"/>
      <c r="N20" s="3"/>
      <c r="O20" s="3"/>
      <c r="P20" s="5"/>
      <c r="Q20" s="3"/>
      <c r="R20" s="3"/>
      <c r="S20" s="3"/>
      <c r="T20" s="3"/>
      <c r="U20" s="3"/>
      <c r="V20" s="5"/>
      <c r="W20" s="3"/>
      <c r="X20" s="3"/>
      <c r="Y20" s="3"/>
      <c r="Z20" s="3"/>
      <c r="AA20" s="3"/>
      <c r="AB20" s="5"/>
      <c r="AC20" s="3"/>
      <c r="AD20" s="3"/>
      <c r="AE20" s="3"/>
      <c r="AF20" s="3"/>
      <c r="AG20" s="3"/>
      <c r="AH20" s="5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5"/>
      <c r="AU20" s="3"/>
      <c r="AV20" s="3"/>
      <c r="AW20" s="7"/>
      <c r="AX20" s="7"/>
      <c r="AY20" s="7"/>
      <c r="AZ20" s="3"/>
      <c r="BA20" s="3"/>
      <c r="BB20" s="3"/>
      <c r="BC20" s="7"/>
      <c r="BD20" s="7"/>
      <c r="BE20" s="7"/>
      <c r="BF20" s="7"/>
      <c r="BG20" s="7"/>
      <c r="BH20" s="7"/>
      <c r="BI20" s="7"/>
      <c r="BJ20" s="7"/>
      <c r="BK20" s="7"/>
      <c r="BL20" s="3"/>
      <c r="BM20" s="7"/>
    </row>
    <row r="21" spans="1:65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</row>
  </sheetData>
  <mergeCells count="22">
    <mergeCell ref="AT3:AV3"/>
    <mergeCell ref="AL2:AQ2"/>
    <mergeCell ref="AR2:AW2"/>
    <mergeCell ref="BJ2:BM2"/>
    <mergeCell ref="AH3:AJ3"/>
    <mergeCell ref="AN3:AP3"/>
    <mergeCell ref="AZ3:BB3"/>
    <mergeCell ref="AX2:BC2"/>
    <mergeCell ref="BD2:BI2"/>
    <mergeCell ref="BF3:BH3"/>
    <mergeCell ref="D3:F3"/>
    <mergeCell ref="J3:L3"/>
    <mergeCell ref="P3:R3"/>
    <mergeCell ref="V3:X3"/>
    <mergeCell ref="AB3:AD3"/>
    <mergeCell ref="A1:BM1"/>
    <mergeCell ref="B2:G2"/>
    <mergeCell ref="H2:M2"/>
    <mergeCell ref="N2:S2"/>
    <mergeCell ref="T2:Y2"/>
    <mergeCell ref="Z2:AE2"/>
    <mergeCell ref="AF2:AK2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2020-10-21T12:30:14Z</dcterms:modified>
</cp:coreProperties>
</file>