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r. Anokhin\Desktop\Обоишева\Качество и надежность\за 2021 год\"/>
    </mc:Choice>
  </mc:AlternateContent>
  <bookViews>
    <workbookView xWindow="-120" yWindow="-120" windowWidth="29040" windowHeight="15840" firstSheet="10" activeTab="14"/>
  </bookViews>
  <sheets>
    <sheet name="1.1 к-во потребителей КСК" sheetId="1" r:id="rId1"/>
    <sheet name="1.2 К-во точек поставки" sheetId="2" r:id="rId2"/>
    <sheet name="1.3 Информация об объектах" sheetId="3" r:id="rId3"/>
    <sheet name="1.4 Уровень физического износа" sheetId="4" r:id="rId4"/>
    <sheet name="2.1 показатель качества ЭЭ пере" sheetId="6" r:id="rId5"/>
    <sheet name="2.3 Мероприятия пов.качества" sheetId="11" r:id="rId6"/>
    <sheet name="3.2 Мероприятия соверш.деят-ти" sheetId="12" r:id="rId7"/>
    <sheet name="3.4 сведения о качестве услуг." sheetId="15" r:id="rId8"/>
    <sheet name="3.5 стоимость техн прис" sheetId="16" r:id="rId9"/>
    <sheet name="4.1 Кол-во обращений" sheetId="8" r:id="rId10"/>
    <sheet name="4.3 заочное обслуж." sheetId="9" r:id="rId11"/>
    <sheet name="4.9 обращения по потребителям" sheetId="14" r:id="rId12"/>
    <sheet name="2.2 рейтинг структурных ед" sheetId="18" r:id="rId13"/>
    <sheet name="4.2 офис обслуживания" sheetId="17" r:id="rId14"/>
    <sheet name="Лист1" sheetId="19" r:id="rId15"/>
  </sheets>
  <definedNames>
    <definedName name="_xlnm._FilterDatabase" localSheetId="11" hidden="1">'4.9 обращения по потребителям'!$A$1:$AE$47</definedName>
    <definedName name="_xlnm.Print_Titles" localSheetId="1">'1.2 К-во точек поставки'!#REF!</definedName>
    <definedName name="_xlnm.Print_Titles" localSheetId="9">'4.1 Кол-во обращений'!$3:$6</definedName>
    <definedName name="_xlnm.Print_Area" localSheetId="12">'2.2 рейтинг структурных ед'!$A$1:$T$11</definedName>
    <definedName name="_xlnm.Print_Area" localSheetId="9">'4.1 Кол-во обращений'!$A$1:$Q$32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8" l="1"/>
  <c r="F7" i="18"/>
  <c r="R7" i="18"/>
  <c r="N7" i="18"/>
  <c r="E24" i="6"/>
  <c r="M7" i="18" l="1"/>
  <c r="E18" i="6"/>
  <c r="E12" i="6"/>
  <c r="O45" i="14" l="1"/>
  <c r="L45" i="14"/>
  <c r="AE45" i="14"/>
  <c r="AD45" i="14"/>
  <c r="AA45" i="14"/>
  <c r="W45" i="14"/>
  <c r="K45" i="14"/>
  <c r="G45" i="14"/>
  <c r="E45" i="14"/>
  <c r="H12" i="8" l="1"/>
  <c r="H10" i="8"/>
  <c r="H9" i="8"/>
  <c r="H7" i="8"/>
  <c r="E24" i="8"/>
  <c r="E9" i="8"/>
  <c r="E7" i="8"/>
  <c r="K17" i="15" l="1"/>
  <c r="H17" i="15"/>
  <c r="T13" i="15"/>
  <c r="K13" i="15"/>
  <c r="H13" i="15"/>
  <c r="T12" i="15"/>
  <c r="K12" i="15"/>
  <c r="H12" i="15"/>
  <c r="E12" i="15"/>
  <c r="T6" i="15"/>
  <c r="K7" i="15"/>
  <c r="K6" i="15"/>
  <c r="H7" i="15"/>
  <c r="H6" i="15"/>
  <c r="E7" i="15"/>
  <c r="E6" i="15"/>
  <c r="S17" i="15"/>
  <c r="R17" i="15"/>
  <c r="T17" i="15" s="1"/>
  <c r="R13" i="15"/>
  <c r="R12" i="15"/>
  <c r="R11" i="15"/>
  <c r="T11" i="15" s="1"/>
  <c r="R7" i="15"/>
  <c r="T7" i="15" s="1"/>
  <c r="R6" i="15"/>
  <c r="G8" i="2" l="1"/>
  <c r="G6" i="2"/>
  <c r="D8" i="2"/>
  <c r="D6" i="2"/>
  <c r="F5" i="2"/>
  <c r="E5" i="2"/>
  <c r="G5" i="2" s="1"/>
  <c r="B5" i="2"/>
  <c r="D5" i="2" s="1"/>
  <c r="C5" i="2"/>
  <c r="C6" i="8" l="1"/>
  <c r="D6" i="8" s="1"/>
  <c r="E6" i="8" s="1"/>
  <c r="F6" i="8" s="1"/>
  <c r="G6" i="8" s="1"/>
  <c r="H6" i="8" s="1"/>
  <c r="I6" i="8" s="1"/>
  <c r="J6" i="8" s="1"/>
  <c r="K6" i="8" s="1"/>
  <c r="L6" i="8" s="1"/>
  <c r="M6" i="8" s="1"/>
  <c r="N6" i="8" s="1"/>
  <c r="O6" i="8" s="1"/>
  <c r="P6" i="8" s="1"/>
  <c r="Q6" i="8" s="1"/>
  <c r="H11" i="15" l="1"/>
  <c r="E11" i="15"/>
  <c r="D5" i="15"/>
  <c r="E5" i="15" s="1"/>
  <c r="F5" i="15" s="1"/>
  <c r="G5" i="15" s="1"/>
  <c r="H5" i="15" s="1"/>
  <c r="I5" i="15" s="1"/>
  <c r="J5" i="15" s="1"/>
  <c r="K5" i="15" s="1"/>
  <c r="L5" i="15" s="1"/>
  <c r="M5" i="15" s="1"/>
  <c r="N5" i="15" s="1"/>
  <c r="O5" i="15" s="1"/>
  <c r="P5" i="15" s="1"/>
  <c r="Q5" i="15" s="1"/>
  <c r="R5" i="15" s="1"/>
  <c r="S5" i="15" s="1"/>
  <c r="T5" i="15" s="1"/>
  <c r="F12" i="4"/>
  <c r="F11" i="4"/>
  <c r="F7" i="4"/>
  <c r="F5" i="4"/>
  <c r="F6" i="3"/>
  <c r="F10" i="3"/>
  <c r="F11" i="3"/>
  <c r="F4" i="3"/>
  <c r="H15" i="1"/>
  <c r="H17" i="1"/>
  <c r="H18" i="1"/>
  <c r="H14" i="1"/>
</calcChain>
</file>

<file path=xl/sharedStrings.xml><?xml version="1.0" encoding="utf-8"?>
<sst xmlns="http://schemas.openxmlformats.org/spreadsheetml/2006/main" count="516" uniqueCount="254">
  <si>
    <t>№ п/п</t>
  </si>
  <si>
    <t>потребитель</t>
  </si>
  <si>
    <t xml:space="preserve">Расчетный уровень напряжения </t>
  </si>
  <si>
    <t xml:space="preserve">Категория надежности электроснабжения </t>
  </si>
  <si>
    <t>ед.изм.</t>
  </si>
  <si>
    <t>динамика %</t>
  </si>
  <si>
    <t>Юридические лица</t>
  </si>
  <si>
    <t>ВН</t>
  </si>
  <si>
    <t>I</t>
  </si>
  <si>
    <t>шт.</t>
  </si>
  <si>
    <t>II</t>
  </si>
  <si>
    <t>III</t>
  </si>
  <si>
    <t>СН1</t>
  </si>
  <si>
    <t>СН2</t>
  </si>
  <si>
    <t>НН</t>
  </si>
  <si>
    <t>Физические лица</t>
  </si>
  <si>
    <t>-</t>
  </si>
  <si>
    <t>Наименование объекта эл.сетевого хоз-ва</t>
  </si>
  <si>
    <t>КЛ 0,4 кВ</t>
  </si>
  <si>
    <t>ВЛ 0,4 кВ</t>
  </si>
  <si>
    <t>КЛ 6-10 кВ</t>
  </si>
  <si>
    <t>ВЛ 6-10 кВ</t>
  </si>
  <si>
    <t>ВЛ 35 кВ</t>
  </si>
  <si>
    <t>ВЛ 110 кВ</t>
  </si>
  <si>
    <t>ТП 6-10 кВ</t>
  </si>
  <si>
    <t>РП 6-10 кВ</t>
  </si>
  <si>
    <t>ПС 35/6-10 кВ</t>
  </si>
  <si>
    <t>ПС 110/6-10 кВ</t>
  </si>
  <si>
    <t>%</t>
  </si>
  <si>
    <t>N</t>
  </si>
  <si>
    <t>Показатель</t>
  </si>
  <si>
    <t>Динамика изменения показателя</t>
  </si>
  <si>
    <t>Показатель средней продолжительности прекращений передачи электрической энергии</t>
  </si>
  <si>
    <t>ВН (110 кВ и выше)</t>
  </si>
  <si>
    <t>СН1 (35 - 60 кВ)</t>
  </si>
  <si>
    <t>СН2 (1 - 20 кВ)</t>
  </si>
  <si>
    <t>НН (до 1 кВ)</t>
  </si>
  <si>
    <t xml:space="preserve">Показатель средней частоты прекращений передачи электрической энергии 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</si>
  <si>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</si>
  <si>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</si>
  <si>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</si>
  <si>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</si>
  <si>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</si>
  <si>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</si>
  <si>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</si>
  <si>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</si>
  <si>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</si>
  <si>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</si>
  <si>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</si>
  <si>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</si>
  <si>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3.1</t>
  </si>
  <si>
    <t>3.2</t>
  </si>
  <si>
    <t>3.3</t>
  </si>
  <si>
    <t>3.4</t>
  </si>
  <si>
    <t>5.1</t>
  </si>
  <si>
    <t>Всего</t>
  </si>
  <si>
    <t>до 15 кВт включительно</t>
  </si>
  <si>
    <t>свыше 150 кВт и менее 670 кВт</t>
  </si>
  <si>
    <t>не менее 670 кВт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</si>
  <si>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</si>
  <si>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</si>
  <si>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</si>
  <si>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</si>
  <si>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</si>
  <si>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</si>
  <si>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</si>
  <si>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</si>
  <si>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</si>
  <si>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</si>
  <si>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</si>
  <si>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</si>
  <si>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7.1</t>
  </si>
  <si>
    <t>7.2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</si>
  <si>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</si>
  <si>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</si>
  <si>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</si>
  <si>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</si>
  <si>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</si>
  <si>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</si>
  <si>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</si>
  <si>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</si>
  <si>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</si>
  <si>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</si>
  <si>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</si>
  <si>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</si>
  <si>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</si>
  <si>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</si>
  <si>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</si>
  <si>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</si>
  <si>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</si>
  <si>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</si>
  <si>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</si>
  <si>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</si>
  <si>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</si>
  <si>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</si>
  <si>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</si>
  <si>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1.5</t>
  </si>
  <si>
    <t>1.6</t>
  </si>
  <si>
    <t>2.5</t>
  </si>
  <si>
    <t>2.6</t>
  </si>
  <si>
    <t>2.7</t>
  </si>
  <si>
    <t>2.8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</si>
  <si>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</si>
  <si>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</si>
  <si>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</si>
  <si>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</si>
  <si>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</si>
  <si>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</si>
  <si>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</si>
  <si>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</si>
  <si>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</si>
  <si>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</si>
  <si>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</si>
  <si>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</si>
  <si>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</si>
  <si>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№</t>
  </si>
  <si>
    <t>1.</t>
  </si>
  <si>
    <t>2.</t>
  </si>
  <si>
    <t>3.</t>
  </si>
  <si>
    <t>1.2. Количество точек поставки всего и точек поставки, оборудованных приборами учета электрической энергии ООО "КСК"</t>
  </si>
  <si>
    <t>2020 г.</t>
  </si>
  <si>
    <t xml:space="preserve"> </t>
  </si>
  <si>
    <t>4.9  Информация по обращениям потребителей ООО "КСК"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</si>
  <si>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</si>
  <si>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</si>
  <si>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</si>
  <si>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</si>
  <si>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</si>
  <si>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</si>
  <si>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</si>
  <si>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</si>
  <si>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</si>
  <si>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</si>
  <si>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</si>
  <si>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</si>
  <si>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</si>
  <si>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</si>
  <si>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</si>
  <si>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</si>
  <si>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</si>
  <si>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</si>
  <si>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</si>
  <si>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</si>
  <si>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</si>
  <si>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</si>
  <si>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</si>
  <si>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</si>
  <si>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</si>
  <si>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</si>
  <si>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</si>
  <si>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</si>
  <si>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Всего:</t>
  </si>
  <si>
    <t>свыше 15 кВт и до 150 кВт</t>
  </si>
  <si>
    <t>обьекты по производству</t>
  </si>
  <si>
    <t>Категория присоединения потребителей услуг по передаче электрической энергии в разбивке по мощности в динамике по годам</t>
  </si>
  <si>
    <t xml:space="preserve">N </t>
  </si>
  <si>
    <t xml:space="preserve">Офис обслуживания потребителей </t>
  </si>
  <si>
    <t xml:space="preserve">Тип офиса </t>
  </si>
  <si>
    <t xml:space="preserve">Адрес местонахождения </t>
  </si>
  <si>
    <t xml:space="preserve">Номер телефона, адрес электронной почты </t>
  </si>
  <si>
    <t xml:space="preserve">Режим работы </t>
  </si>
  <si>
    <t xml:space="preserve">Предоставляемые услуги </t>
  </si>
  <si>
    <t xml:space="preserve">Количество потребителей, обратившихся очно в отчетном периоде </t>
  </si>
  <si>
    <t xml:space="preserve">Среднее время на обслуживание потребителя, мин. </t>
  </si>
  <si>
    <t xml:space="preserve">Среднее время ожидания потребителя в очереди, мин. </t>
  </si>
  <si>
    <t xml:space="preserve">Количество сторонних организаций на территории офиса обслуживания (при наличии указать названия организаций) </t>
  </si>
  <si>
    <t xml:space="preserve">Структурная единица сетевой организации </t>
  </si>
  <si>
    <t xml:space="preserve">Показатель средней продолжительности прекращений передачи электрической энергии, (Пsaidi) </t>
  </si>
  <si>
    <t xml:space="preserve">Показатель средней частоты прекращений передачи электрической энергии, Пsaifi) </t>
  </si>
  <si>
    <t xml:space="preserve"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(Пsaidi, план) </t>
  </si>
  <si>
    <t xml:space="preserve"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(Пsaifi, план) </t>
  </si>
  <si>
    <t xml:space="preserve"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 </t>
  </si>
  <si>
    <t xml:space="preserve">Планируемые мероприятия, направленные на повышение качества оказания услуг по передаче электроэнергии, с указанием сроков </t>
  </si>
  <si>
    <t xml:space="preserve">ВН </t>
  </si>
  <si>
    <t xml:space="preserve">СН1 </t>
  </si>
  <si>
    <t xml:space="preserve">СН2 </t>
  </si>
  <si>
    <t xml:space="preserve">НН </t>
  </si>
  <si>
    <t>Главный</t>
  </si>
  <si>
    <t>очного облслуживания</t>
  </si>
  <si>
    <t>с 8 часов до 17 часов</t>
  </si>
  <si>
    <t>нет</t>
  </si>
  <si>
    <t>10 минут</t>
  </si>
  <si>
    <t xml:space="preserve">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</si>
  <si>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г Н.Новгород Автозаводский р-он, ул героя Шнитникова д1. П002.</t>
  </si>
  <si>
    <t>Информация о качестве обслуживания потребителей ООО «КСК» за 2021 год</t>
  </si>
  <si>
    <t>1.1. Количество потребителей услуг ООО «КСК»</t>
  </si>
  <si>
    <t>2021 г.</t>
  </si>
  <si>
    <t>Количество точек поставки, штуки</t>
  </si>
  <si>
    <t>Количество точек поставки, оборудованных приборами учета, штуки</t>
  </si>
  <si>
    <t>Количество точек поставки, оборудованных приборами учета, с возможностью дистанционного сбора данных, включенных в систему, штуки</t>
  </si>
  <si>
    <t xml:space="preserve">Физические лица </t>
  </si>
  <si>
    <t xml:space="preserve">Вводно-распределительное устройство, главный распределительный щит в многоквартирные дома
</t>
  </si>
  <si>
    <t xml:space="preserve">Бесхозяйные объекты электросетевого хозяйства
</t>
  </si>
  <si>
    <t>2021</t>
  </si>
  <si>
    <t>2020</t>
  </si>
  <si>
    <t>Динамика, %</t>
  </si>
  <si>
    <t xml:space="preserve">    </t>
  </si>
  <si>
    <t>0</t>
  </si>
  <si>
    <t>км</t>
  </si>
  <si>
    <t>шт</t>
  </si>
  <si>
    <t>1.4. Уровень физического износа объектов электросетевого хозяйства ООО «КСК»</t>
  </si>
  <si>
    <t>Наименование объекта эл.сетевого хозяйства</t>
  </si>
  <si>
    <t>3.4 Сведения о качестве услуг по технологическому присоединению к электрическим сетям ООО «КСК»</t>
  </si>
  <si>
    <t>4.1 Количество обращений поступивших в ООО «КСК»</t>
  </si>
  <si>
    <t>4.2 Информация о деятельности офисов обслуживания потребителей</t>
  </si>
  <si>
    <t>Прием заявок на технологическое присоединение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</si>
  <si>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</t>
  </si>
  <si>
    <t>8-00</t>
  </si>
  <si>
    <t>9-30</t>
  </si>
  <si>
    <t>11-00</t>
  </si>
  <si>
    <t>10-30</t>
  </si>
  <si>
    <t>13-00</t>
  </si>
  <si>
    <t>10-00</t>
  </si>
  <si>
    <t>11-30</t>
  </si>
  <si>
    <t>9-00</t>
  </si>
  <si>
    <t>12-00</t>
  </si>
  <si>
    <t>14-00</t>
  </si>
  <si>
    <t>15-00</t>
  </si>
  <si>
    <t>16-00</t>
  </si>
  <si>
    <t>16-30</t>
  </si>
  <si>
    <t>10-15</t>
  </si>
  <si>
    <t>1.3. Информация об объектах электросетевого хозяйства ООО «КСК»</t>
  </si>
  <si>
    <t>2.1  Показатель качества услуг по передаче электрической энергии в целом по ООО «КСК» в отчетном периоде</t>
  </si>
  <si>
    <t xml:space="preserve">4. </t>
  </si>
  <si>
    <t>Произведены контрольные съемы показаний с расчетных приборов учета электрической энергии потребителей</t>
  </si>
  <si>
    <t>Проведен анализ баланс электрической энергии (ежемесячно)</t>
  </si>
  <si>
    <t>Выполнены мероприятия согласно графика планово-предупредительного ремонта</t>
  </si>
  <si>
    <t>Обеспечение ежемесячного анализа поступивших заявок на технологическое присоединение, подписанных договоров с целью совершенствования деятельности по технологическому присоединению</t>
  </si>
  <si>
    <t>Обеспечение доступа к информации об осуществлении технологического присоединения через интерактивные сети и личный кабинет Заявителя</t>
  </si>
  <si>
    <t>Электросиловой участок</t>
  </si>
  <si>
    <t>Проведены провери узлов учета электрической энергии потребителей</t>
  </si>
  <si>
    <t>1.      Общая информация о ООО «КСК»</t>
  </si>
  <si>
    <t>Приложение №7
к единым стандартам качества 
облуживания сетевыми организациями 
потребителей услуг
сетевых организаций</t>
  </si>
  <si>
    <t>Директор    ______________________/В.В. Пичугин</t>
  </si>
  <si>
    <t>Директор  __________________/В.В. Пичугин</t>
  </si>
  <si>
    <t>2. Информация о качестве услуг по передаче электрической энергии</t>
  </si>
  <si>
    <t>Директор _______________________ /В.В. Пичугин</t>
  </si>
  <si>
    <t>Наименование мероприятия</t>
  </si>
  <si>
    <t>Директор    ________________ /В.В. Пичугин</t>
  </si>
  <si>
    <t>2.3.  Мероприятия, выполненные ООО "КСК" в целях повышения качества оказания услуг по передаче электрической энергии в 2021 году</t>
  </si>
  <si>
    <t>Директор ________________________ / В.В. Пичугин</t>
  </si>
  <si>
    <t>3.2. Мероприятия, выполненные ООО "КСК" в целях совершенствования деятельности по технологическому присоединению в 2021 году</t>
  </si>
  <si>
    <t>Директор _____________________________ /В.В. Пичугин</t>
  </si>
  <si>
    <t>3.5. Сведения о  стоимости  услуг по технологическому присоединению к электрическим сетям ООО «КСК»</t>
  </si>
  <si>
    <t>1. Сведения о стоимости технологического присоединения к электрическим сетям размещены на сайте ООО "КСК"</t>
  </si>
  <si>
    <t>Директор     __________________ /В.В. Пичугин</t>
  </si>
  <si>
    <t>Директор   __________________________________ /В.В. Пичугин</t>
  </si>
  <si>
    <t xml:space="preserve">
 260-15-16 +79200016029, 8 8005559021</t>
  </si>
  <si>
    <t>4.3. Информация о заочном обслуживании потребителей посредством телефонной связи</t>
  </si>
  <si>
    <t>Директор  _______________________ /В.В. Пичугин</t>
  </si>
  <si>
    <t>Директор    _________________________ В.В. Пичугин</t>
  </si>
  <si>
    <t>Директор  __________________________ / В.В. Пичугин</t>
  </si>
  <si>
    <t>Директор    _________________________ /В.В. Пичугин</t>
  </si>
  <si>
    <t>262-13-20,   ksk@mail.ru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</si>
</sst>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###,###,###,##0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2" fontId="2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8" fillId="0" borderId="0" xfId="0" applyFont="1"/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10" fontId="0" fillId="0" borderId="0" xfId="0" applyNumberFormat="1"/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/>
    <xf numFmtId="0" fontId="2" fillId="0" borderId="13" xfId="0" applyFont="1" applyBorder="1" applyAlignment="1">
      <alignment horizontal="center" vertical="center"/>
    </xf>
    <xf numFmtId="0" fontId="4" fillId="0" borderId="0" xfId="0" applyFont="1"/>
    <xf numFmtId="0" fontId="10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" fontId="4" fillId="2" borderId="4" xfId="0" applyNumberFormat="1" applyFont="1" applyFill="1" applyBorder="1" applyAlignment="1">
      <alignment horizontal="center" vertical="center" wrapText="1"/>
    </xf>
    <xf numFmtId="16" fontId="4" fillId="2" borderId="6" xfId="0" applyNumberFormat="1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14" fontId="4" fillId="2" borderId="6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5" fontId="14" fillId="2" borderId="1" xfId="0" applyNumberFormat="1" applyFont="1" applyFill="1" applyBorder="1" applyAlignment="1" applyProtection="1">
      <alignment horizontal="center" vertical="center" wrapText="1"/>
    </xf>
    <xf numFmtId="165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/>
    <xf numFmtId="0" fontId="8" fillId="0" borderId="0" xfId="0" applyFont="1" applyBorder="1"/>
    <xf numFmtId="0" fontId="10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7" fillId="0" borderId="0" xfId="0" applyFont="1"/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9" fontId="4" fillId="2" borderId="0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0" fillId="2" borderId="2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10" fillId="2" borderId="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2" borderId="0" xfId="0" applyFont="1" applyFill="1"/>
    <xf numFmtId="0" fontId="4" fillId="2" borderId="1" xfId="0" applyFont="1" applyFill="1" applyBorder="1" applyAlignment="1">
      <alignment horizontal="justify" vertical="center" wrapText="1"/>
    </xf>
    <xf numFmtId="0" fontId="10" fillId="2" borderId="2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20" fontId="1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12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9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wrapText="1"/>
    </xf>
    <xf numFmtId="17" fontId="4" fillId="0" borderId="1" xfId="0" applyNumberFormat="1" applyFont="1" applyBorder="1" applyAlignment="1">
      <alignment horizontal="center" vertical="center" wrapText="1"/>
    </xf>
    <xf numFmtId="17" fontId="4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7</xdr:row>
      <xdr:rowOff>38100</xdr:rowOff>
    </xdr:from>
    <xdr:to>
      <xdr:col>1</xdr:col>
      <xdr:colOff>533400</xdr:colOff>
      <xdr:row>8</xdr:row>
      <xdr:rowOff>0</xdr:rowOff>
    </xdr:to>
    <xdr:pic>
      <xdr:nvPicPr>
        <xdr:cNvPr id="4" name="Рисунок 3" descr="base_1_182042_8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228850"/>
          <a:ext cx="504825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485775</xdr:colOff>
      <xdr:row>13</xdr:row>
      <xdr:rowOff>238125</xdr:rowOff>
    </xdr:to>
    <xdr:pic>
      <xdr:nvPicPr>
        <xdr:cNvPr id="5" name="Рисунок 4" descr="base_1_182042_9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476750"/>
          <a:ext cx="485775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714375</xdr:colOff>
      <xdr:row>19</xdr:row>
      <xdr:rowOff>257175</xdr:rowOff>
    </xdr:to>
    <xdr:pic>
      <xdr:nvPicPr>
        <xdr:cNvPr id="6" name="Рисунок 5" descr="base_1_182042_10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982075"/>
          <a:ext cx="714375" cy="257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I33"/>
  <sheetViews>
    <sheetView topLeftCell="A6" zoomScaleNormal="100" zoomScaleSheetLayoutView="90" workbookViewId="0">
      <selection sqref="A1:I33"/>
    </sheetView>
  </sheetViews>
  <sheetFormatPr defaultRowHeight="15" x14ac:dyDescent="0.25"/>
  <cols>
    <col min="1" max="1" width="7.140625" customWidth="1"/>
    <col min="2" max="2" width="20.140625" customWidth="1"/>
    <col min="3" max="3" width="17.5703125" customWidth="1"/>
    <col min="4" max="4" width="19.85546875" customWidth="1"/>
    <col min="5" max="6" width="11.85546875" customWidth="1"/>
    <col min="8" max="8" width="13.140625" customWidth="1"/>
  </cols>
  <sheetData>
    <row r="1" spans="1:9" ht="77.25" customHeight="1" x14ac:dyDescent="0.25">
      <c r="A1" s="42" t="s">
        <v>232</v>
      </c>
      <c r="B1" s="42"/>
      <c r="C1" s="42"/>
      <c r="D1" s="42"/>
      <c r="E1" s="42"/>
      <c r="F1" s="42"/>
      <c r="G1" s="42"/>
      <c r="H1" s="42"/>
      <c r="I1" s="42"/>
    </row>
    <row r="2" spans="1:9" ht="25.5" customHeight="1" x14ac:dyDescent="0.25">
      <c r="A2" s="34" t="s">
        <v>184</v>
      </c>
      <c r="B2" s="34"/>
      <c r="C2" s="34"/>
      <c r="D2" s="34"/>
      <c r="E2" s="34"/>
      <c r="F2" s="34"/>
      <c r="G2" s="34"/>
      <c r="H2" s="34"/>
      <c r="I2" s="34"/>
    </row>
    <row r="3" spans="1:9" ht="29.25" customHeight="1" x14ac:dyDescent="0.25">
      <c r="A3" s="41" t="s">
        <v>231</v>
      </c>
      <c r="B3" s="41"/>
      <c r="C3" s="41"/>
      <c r="D3" s="41"/>
      <c r="E3" s="41"/>
      <c r="F3" s="41"/>
      <c r="G3" s="41"/>
      <c r="H3" s="41"/>
      <c r="I3" s="41"/>
    </row>
    <row r="4" spans="1:9" ht="26.25" customHeight="1" x14ac:dyDescent="0.25">
      <c r="A4" s="28" t="s">
        <v>185</v>
      </c>
      <c r="B4" s="28"/>
      <c r="C4" s="28"/>
      <c r="D4" s="28"/>
      <c r="E4" s="28"/>
      <c r="F4" s="28"/>
      <c r="G4" s="28"/>
      <c r="H4" s="28"/>
      <c r="I4" s="28"/>
    </row>
    <row r="5" spans="1:9" ht="94.5" customHeight="1" x14ac:dyDescent="0.25">
      <c r="A5" s="35" t="s">
        <v>0</v>
      </c>
      <c r="B5" s="35" t="s">
        <v>1</v>
      </c>
      <c r="C5" s="29" t="s">
        <v>2</v>
      </c>
      <c r="D5" s="29" t="s">
        <v>3</v>
      </c>
      <c r="E5" s="35" t="s">
        <v>4</v>
      </c>
      <c r="F5" s="36" t="s">
        <v>186</v>
      </c>
      <c r="G5" s="35" t="s">
        <v>120</v>
      </c>
      <c r="H5" s="29" t="s">
        <v>5</v>
      </c>
      <c r="I5" s="37"/>
    </row>
    <row r="6" spans="1:9" ht="15.75" customHeight="1" x14ac:dyDescent="0.25">
      <c r="A6" s="35"/>
      <c r="B6" s="35"/>
      <c r="C6" s="29"/>
      <c r="D6" s="29"/>
      <c r="E6" s="35"/>
      <c r="F6" s="38"/>
      <c r="G6" s="35"/>
      <c r="H6" s="29"/>
      <c r="I6" s="37"/>
    </row>
    <row r="7" spans="1:9" ht="15.75" x14ac:dyDescent="0.25">
      <c r="A7" s="35">
        <v>1</v>
      </c>
      <c r="B7" s="35" t="s">
        <v>6</v>
      </c>
      <c r="C7" s="35" t="s">
        <v>7</v>
      </c>
      <c r="D7" s="6" t="s">
        <v>8</v>
      </c>
      <c r="E7" s="6" t="s">
        <v>9</v>
      </c>
      <c r="F7" s="6"/>
      <c r="G7" s="6"/>
      <c r="H7" s="6"/>
      <c r="I7" s="22"/>
    </row>
    <row r="8" spans="1:9" ht="15.75" x14ac:dyDescent="0.25">
      <c r="A8" s="35"/>
      <c r="B8" s="35"/>
      <c r="C8" s="35"/>
      <c r="D8" s="6" t="s">
        <v>10</v>
      </c>
      <c r="E8" s="6" t="s">
        <v>9</v>
      </c>
      <c r="F8" s="6"/>
      <c r="G8" s="6"/>
      <c r="H8" s="6"/>
      <c r="I8" s="22"/>
    </row>
    <row r="9" spans="1:9" ht="15.75" x14ac:dyDescent="0.25">
      <c r="A9" s="35"/>
      <c r="B9" s="35"/>
      <c r="C9" s="35"/>
      <c r="D9" s="6" t="s">
        <v>11</v>
      </c>
      <c r="E9" s="6" t="s">
        <v>9</v>
      </c>
      <c r="F9" s="6"/>
      <c r="G9" s="6"/>
      <c r="H9" s="6"/>
      <c r="I9" s="22"/>
    </row>
    <row r="10" spans="1:9" ht="15.75" x14ac:dyDescent="0.25">
      <c r="A10" s="35">
        <v>2</v>
      </c>
      <c r="B10" s="35"/>
      <c r="C10" s="35" t="s">
        <v>12</v>
      </c>
      <c r="D10" s="6" t="s">
        <v>8</v>
      </c>
      <c r="E10" s="6" t="s">
        <v>9</v>
      </c>
      <c r="F10" s="6"/>
      <c r="G10" s="6"/>
      <c r="H10" s="6"/>
      <c r="I10" s="22"/>
    </row>
    <row r="11" spans="1:9" ht="15.75" x14ac:dyDescent="0.25">
      <c r="A11" s="35"/>
      <c r="B11" s="35"/>
      <c r="C11" s="35"/>
      <c r="D11" s="6" t="s">
        <v>10</v>
      </c>
      <c r="E11" s="6" t="s">
        <v>9</v>
      </c>
      <c r="F11" s="6"/>
      <c r="G11" s="6"/>
      <c r="H11" s="6"/>
      <c r="I11" s="22"/>
    </row>
    <row r="12" spans="1:9" ht="15.75" x14ac:dyDescent="0.25">
      <c r="A12" s="35"/>
      <c r="B12" s="35"/>
      <c r="C12" s="35"/>
      <c r="D12" s="6" t="s">
        <v>11</v>
      </c>
      <c r="E12" s="6" t="s">
        <v>9</v>
      </c>
      <c r="F12" s="6"/>
      <c r="G12" s="6"/>
      <c r="H12" s="6"/>
      <c r="I12" s="22"/>
    </row>
    <row r="13" spans="1:9" ht="15.75" x14ac:dyDescent="0.25">
      <c r="A13" s="35">
        <v>3</v>
      </c>
      <c r="B13" s="35"/>
      <c r="C13" s="35" t="s">
        <v>13</v>
      </c>
      <c r="D13" s="6" t="s">
        <v>8</v>
      </c>
      <c r="E13" s="6" t="s">
        <v>9</v>
      </c>
      <c r="F13" s="6"/>
      <c r="G13" s="6"/>
      <c r="H13" s="6"/>
      <c r="I13" s="22"/>
    </row>
    <row r="14" spans="1:9" ht="15.75" x14ac:dyDescent="0.25">
      <c r="A14" s="35"/>
      <c r="B14" s="35"/>
      <c r="C14" s="35"/>
      <c r="D14" s="6" t="s">
        <v>10</v>
      </c>
      <c r="E14" s="6" t="s">
        <v>9</v>
      </c>
      <c r="F14" s="6">
        <v>10</v>
      </c>
      <c r="G14" s="6">
        <v>12</v>
      </c>
      <c r="H14" s="39">
        <f>(F14-G14)/G14*100</f>
        <v>-16.666666666666664</v>
      </c>
      <c r="I14" s="22"/>
    </row>
    <row r="15" spans="1:9" ht="15.75" x14ac:dyDescent="0.25">
      <c r="A15" s="35"/>
      <c r="B15" s="35"/>
      <c r="C15" s="35"/>
      <c r="D15" s="6" t="s">
        <v>11</v>
      </c>
      <c r="E15" s="6" t="s">
        <v>9</v>
      </c>
      <c r="F15" s="6">
        <v>11</v>
      </c>
      <c r="G15" s="6">
        <v>15</v>
      </c>
      <c r="H15" s="39">
        <f>(F15-G15)/G15*100</f>
        <v>-26.666666666666668</v>
      </c>
      <c r="I15" s="22"/>
    </row>
    <row r="16" spans="1:9" ht="15.75" x14ac:dyDescent="0.25">
      <c r="A16" s="35">
        <v>4</v>
      </c>
      <c r="B16" s="35"/>
      <c r="C16" s="35" t="s">
        <v>14</v>
      </c>
      <c r="D16" s="6" t="s">
        <v>8</v>
      </c>
      <c r="E16" s="6" t="s">
        <v>9</v>
      </c>
      <c r="F16" s="6"/>
      <c r="G16" s="6"/>
      <c r="H16" s="39" t="s">
        <v>121</v>
      </c>
      <c r="I16" s="22"/>
    </row>
    <row r="17" spans="1:9" ht="15.75" x14ac:dyDescent="0.25">
      <c r="A17" s="35"/>
      <c r="B17" s="35"/>
      <c r="C17" s="35"/>
      <c r="D17" s="6" t="s">
        <v>10</v>
      </c>
      <c r="E17" s="6" t="s">
        <v>9</v>
      </c>
      <c r="F17" s="6">
        <v>2</v>
      </c>
      <c r="G17" s="6">
        <v>12</v>
      </c>
      <c r="H17" s="39">
        <f>(F17-G17)/G17*100</f>
        <v>-83.333333333333343</v>
      </c>
      <c r="I17" s="22"/>
    </row>
    <row r="18" spans="1:9" ht="15.75" x14ac:dyDescent="0.25">
      <c r="A18" s="35"/>
      <c r="B18" s="35"/>
      <c r="C18" s="35"/>
      <c r="D18" s="6" t="s">
        <v>11</v>
      </c>
      <c r="E18" s="6" t="s">
        <v>9</v>
      </c>
      <c r="F18" s="6">
        <v>9</v>
      </c>
      <c r="G18" s="6">
        <v>1</v>
      </c>
      <c r="H18" s="39">
        <f>(F18-G18)/G18*100</f>
        <v>800</v>
      </c>
      <c r="I18" s="22"/>
    </row>
    <row r="19" spans="1:9" ht="15.75" x14ac:dyDescent="0.25">
      <c r="A19" s="35">
        <v>5</v>
      </c>
      <c r="B19" s="35" t="s">
        <v>15</v>
      </c>
      <c r="C19" s="35" t="s">
        <v>7</v>
      </c>
      <c r="D19" s="6" t="s">
        <v>8</v>
      </c>
      <c r="E19" s="6" t="s">
        <v>9</v>
      </c>
      <c r="F19" s="6" t="s">
        <v>16</v>
      </c>
      <c r="G19" s="6" t="s">
        <v>16</v>
      </c>
      <c r="H19" s="6" t="s">
        <v>16</v>
      </c>
      <c r="I19" s="22"/>
    </row>
    <row r="20" spans="1:9" ht="15.75" x14ac:dyDescent="0.25">
      <c r="A20" s="35"/>
      <c r="B20" s="35"/>
      <c r="C20" s="35"/>
      <c r="D20" s="6" t="s">
        <v>10</v>
      </c>
      <c r="E20" s="6" t="s">
        <v>9</v>
      </c>
      <c r="F20" s="6" t="s">
        <v>16</v>
      </c>
      <c r="G20" s="6" t="s">
        <v>16</v>
      </c>
      <c r="H20" s="6" t="s">
        <v>16</v>
      </c>
      <c r="I20" s="22"/>
    </row>
    <row r="21" spans="1:9" ht="15.75" x14ac:dyDescent="0.25">
      <c r="A21" s="35"/>
      <c r="B21" s="35"/>
      <c r="C21" s="35"/>
      <c r="D21" s="6" t="s">
        <v>11</v>
      </c>
      <c r="E21" s="6" t="s">
        <v>9</v>
      </c>
      <c r="F21" s="6" t="s">
        <v>16</v>
      </c>
      <c r="G21" s="6" t="s">
        <v>16</v>
      </c>
      <c r="H21" s="6" t="s">
        <v>16</v>
      </c>
      <c r="I21" s="22"/>
    </row>
    <row r="22" spans="1:9" ht="15.75" x14ac:dyDescent="0.25">
      <c r="A22" s="35">
        <v>6</v>
      </c>
      <c r="B22" s="35"/>
      <c r="C22" s="35" t="s">
        <v>12</v>
      </c>
      <c r="D22" s="6" t="s">
        <v>8</v>
      </c>
      <c r="E22" s="6" t="s">
        <v>9</v>
      </c>
      <c r="F22" s="6" t="s">
        <v>16</v>
      </c>
      <c r="G22" s="6" t="s">
        <v>16</v>
      </c>
      <c r="H22" s="6" t="s">
        <v>16</v>
      </c>
      <c r="I22" s="22"/>
    </row>
    <row r="23" spans="1:9" ht="15.75" x14ac:dyDescent="0.25">
      <c r="A23" s="35"/>
      <c r="B23" s="35"/>
      <c r="C23" s="35"/>
      <c r="D23" s="6" t="s">
        <v>10</v>
      </c>
      <c r="E23" s="6" t="s">
        <v>9</v>
      </c>
      <c r="F23" s="6" t="s">
        <v>16</v>
      </c>
      <c r="G23" s="6" t="s">
        <v>16</v>
      </c>
      <c r="H23" s="6" t="s">
        <v>16</v>
      </c>
      <c r="I23" s="22"/>
    </row>
    <row r="24" spans="1:9" ht="15.75" x14ac:dyDescent="0.25">
      <c r="A24" s="35"/>
      <c r="B24" s="35"/>
      <c r="C24" s="35"/>
      <c r="D24" s="6" t="s">
        <v>11</v>
      </c>
      <c r="E24" s="6" t="s">
        <v>9</v>
      </c>
      <c r="F24" s="6" t="s">
        <v>16</v>
      </c>
      <c r="G24" s="6" t="s">
        <v>16</v>
      </c>
      <c r="H24" s="6" t="s">
        <v>16</v>
      </c>
      <c r="I24" s="22"/>
    </row>
    <row r="25" spans="1:9" ht="15.75" x14ac:dyDescent="0.25">
      <c r="A25" s="35">
        <v>7</v>
      </c>
      <c r="B25" s="35"/>
      <c r="C25" s="35" t="s">
        <v>13</v>
      </c>
      <c r="D25" s="6" t="s">
        <v>8</v>
      </c>
      <c r="E25" s="6" t="s">
        <v>9</v>
      </c>
      <c r="F25" s="6" t="s">
        <v>16</v>
      </c>
      <c r="G25" s="6" t="s">
        <v>16</v>
      </c>
      <c r="H25" s="6" t="s">
        <v>16</v>
      </c>
      <c r="I25" s="22"/>
    </row>
    <row r="26" spans="1:9" ht="15.75" x14ac:dyDescent="0.25">
      <c r="A26" s="35"/>
      <c r="B26" s="35"/>
      <c r="C26" s="35"/>
      <c r="D26" s="6" t="s">
        <v>10</v>
      </c>
      <c r="E26" s="6" t="s">
        <v>9</v>
      </c>
      <c r="F26" s="6" t="s">
        <v>16</v>
      </c>
      <c r="G26" s="6" t="s">
        <v>16</v>
      </c>
      <c r="H26" s="6" t="s">
        <v>16</v>
      </c>
      <c r="I26" s="22"/>
    </row>
    <row r="27" spans="1:9" ht="15.75" x14ac:dyDescent="0.25">
      <c r="A27" s="35"/>
      <c r="B27" s="35"/>
      <c r="C27" s="35"/>
      <c r="D27" s="6" t="s">
        <v>11</v>
      </c>
      <c r="E27" s="6" t="s">
        <v>9</v>
      </c>
      <c r="F27" s="6" t="s">
        <v>16</v>
      </c>
      <c r="G27" s="6" t="s">
        <v>16</v>
      </c>
      <c r="H27" s="6" t="s">
        <v>16</v>
      </c>
      <c r="I27" s="22"/>
    </row>
    <row r="28" spans="1:9" ht="15.75" x14ac:dyDescent="0.25">
      <c r="A28" s="35">
        <v>8</v>
      </c>
      <c r="B28" s="35"/>
      <c r="C28" s="35" t="s">
        <v>14</v>
      </c>
      <c r="D28" s="6" t="s">
        <v>8</v>
      </c>
      <c r="E28" s="6" t="s">
        <v>9</v>
      </c>
      <c r="F28" s="6" t="s">
        <v>16</v>
      </c>
      <c r="G28" s="6" t="s">
        <v>16</v>
      </c>
      <c r="H28" s="6" t="s">
        <v>16</v>
      </c>
      <c r="I28" s="22"/>
    </row>
    <row r="29" spans="1:9" ht="15.75" x14ac:dyDescent="0.25">
      <c r="A29" s="35"/>
      <c r="B29" s="35"/>
      <c r="C29" s="35"/>
      <c r="D29" s="6" t="s">
        <v>10</v>
      </c>
      <c r="E29" s="6" t="s">
        <v>9</v>
      </c>
      <c r="F29" s="6" t="s">
        <v>16</v>
      </c>
      <c r="G29" s="6" t="s">
        <v>16</v>
      </c>
      <c r="H29" s="6" t="s">
        <v>16</v>
      </c>
      <c r="I29" s="22"/>
    </row>
    <row r="30" spans="1:9" ht="15.75" x14ac:dyDescent="0.25">
      <c r="A30" s="35"/>
      <c r="B30" s="35"/>
      <c r="C30" s="35"/>
      <c r="D30" s="6" t="s">
        <v>11</v>
      </c>
      <c r="E30" s="6" t="s">
        <v>9</v>
      </c>
      <c r="F30" s="6">
        <v>5</v>
      </c>
      <c r="G30" s="6">
        <v>0</v>
      </c>
      <c r="H30" s="39">
        <v>100</v>
      </c>
      <c r="I30" s="22"/>
    </row>
    <row r="31" spans="1:9" ht="15.75" x14ac:dyDescent="0.25">
      <c r="A31" s="33"/>
      <c r="B31" s="33"/>
      <c r="C31" s="33"/>
      <c r="D31" s="33"/>
      <c r="E31" s="33"/>
      <c r="F31" s="33"/>
      <c r="G31" s="33"/>
      <c r="H31" s="33"/>
      <c r="I31" s="33"/>
    </row>
    <row r="32" spans="1:9" ht="15.75" x14ac:dyDescent="0.25">
      <c r="A32" s="33"/>
      <c r="B32" s="33" t="s">
        <v>233</v>
      </c>
      <c r="C32" s="33"/>
      <c r="D32" s="33"/>
      <c r="E32" s="33"/>
      <c r="F32" s="33"/>
      <c r="G32" s="33"/>
      <c r="H32" s="33"/>
      <c r="I32" s="33"/>
    </row>
    <row r="33" spans="1:9" ht="15.75" x14ac:dyDescent="0.25">
      <c r="A33" s="33"/>
      <c r="B33" s="33"/>
      <c r="C33" s="33"/>
      <c r="D33" s="33"/>
      <c r="E33" s="33"/>
      <c r="F33" s="33"/>
      <c r="G33" s="33"/>
      <c r="H33" s="33"/>
      <c r="I33" s="33"/>
    </row>
  </sheetData>
  <mergeCells count="30">
    <mergeCell ref="A1:I1"/>
    <mergeCell ref="A3:I3"/>
    <mergeCell ref="A4:I4"/>
    <mergeCell ref="A16:A18"/>
    <mergeCell ref="G5:G6"/>
    <mergeCell ref="A5:A6"/>
    <mergeCell ref="B5:B6"/>
    <mergeCell ref="C5:C6"/>
    <mergeCell ref="D5:D6"/>
    <mergeCell ref="E5:E6"/>
    <mergeCell ref="F5:F6"/>
    <mergeCell ref="C7:C9"/>
    <mergeCell ref="A10:A12"/>
    <mergeCell ref="C10:C12"/>
    <mergeCell ref="A13:A15"/>
    <mergeCell ref="C13:C15"/>
    <mergeCell ref="A2:I2"/>
    <mergeCell ref="C16:C18"/>
    <mergeCell ref="A19:A21"/>
    <mergeCell ref="B19:B30"/>
    <mergeCell ref="C19:C21"/>
    <mergeCell ref="A22:A24"/>
    <mergeCell ref="C22:C24"/>
    <mergeCell ref="A25:A27"/>
    <mergeCell ref="C25:C27"/>
    <mergeCell ref="A28:A30"/>
    <mergeCell ref="C28:C30"/>
    <mergeCell ref="H5:H6"/>
    <mergeCell ref="A7:A9"/>
    <mergeCell ref="B7:B18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A30"/>
  <sheetViews>
    <sheetView topLeftCell="A20" zoomScaleNormal="100" zoomScaleSheetLayoutView="70" workbookViewId="0">
      <selection sqref="A1:Q29"/>
    </sheetView>
  </sheetViews>
  <sheetFormatPr defaultRowHeight="15" x14ac:dyDescent="0.25"/>
  <cols>
    <col min="1" max="1" width="6.5703125" style="4" customWidth="1"/>
    <col min="2" max="2" width="22.42578125" style="4" customWidth="1"/>
    <col min="3" max="3" width="7.7109375" style="4" customWidth="1"/>
    <col min="4" max="4" width="9.5703125" style="4" customWidth="1"/>
    <col min="5" max="5" width="13.28515625" style="4" customWidth="1"/>
    <col min="6" max="6" width="9.42578125" style="4" customWidth="1"/>
    <col min="7" max="7" width="7.140625" style="4" customWidth="1"/>
    <col min="8" max="8" width="12.85546875" style="4" customWidth="1"/>
    <col min="9" max="9" width="7.5703125" style="4" customWidth="1"/>
    <col min="10" max="10" width="8.140625" style="4" customWidth="1"/>
    <col min="11" max="11" width="16" style="4" customWidth="1"/>
    <col min="12" max="12" width="8" style="4" customWidth="1"/>
    <col min="13" max="13" width="9.140625" style="4" customWidth="1"/>
    <col min="14" max="14" width="13.28515625" style="4" customWidth="1"/>
    <col min="15" max="15" width="7.5703125" style="4" customWidth="1"/>
    <col min="16" max="16" width="7.85546875" style="4" customWidth="1"/>
    <col min="17" max="17" width="14.85546875" style="4" customWidth="1"/>
    <col min="18" max="16384" width="9.140625" style="4"/>
  </cols>
  <sheetData>
    <row r="1" spans="1:27" ht="15.75" x14ac:dyDescent="0.25">
      <c r="A1" s="122" t="s">
        <v>203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27" s="9" customFormat="1" ht="15.75" x14ac:dyDescent="0.25">
      <c r="A2" s="120"/>
      <c r="B2" s="120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spans="1:27" ht="16.5" customHeight="1" x14ac:dyDescent="0.25">
      <c r="A3" s="44" t="s">
        <v>29</v>
      </c>
      <c r="B3" s="44" t="s">
        <v>73</v>
      </c>
      <c r="C3" s="67" t="s">
        <v>74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27" ht="45" customHeight="1" x14ac:dyDescent="0.25">
      <c r="A4" s="116"/>
      <c r="B4" s="116"/>
      <c r="C4" s="67" t="s">
        <v>75</v>
      </c>
      <c r="D4" s="67"/>
      <c r="E4" s="67"/>
      <c r="F4" s="67" t="s">
        <v>76</v>
      </c>
      <c r="G4" s="67"/>
      <c r="H4" s="67"/>
      <c r="I4" s="67" t="s">
        <v>77</v>
      </c>
      <c r="J4" s="67"/>
      <c r="K4" s="67"/>
      <c r="L4" s="67" t="s">
        <v>78</v>
      </c>
      <c r="M4" s="67"/>
      <c r="N4" s="67"/>
      <c r="O4" s="67" t="s">
        <v>79</v>
      </c>
      <c r="P4" s="67"/>
      <c r="Q4" s="67"/>
    </row>
    <row r="5" spans="1:27" ht="63" x14ac:dyDescent="0.25">
      <c r="A5" s="51"/>
      <c r="B5" s="51"/>
      <c r="C5" s="7">
        <v>2021</v>
      </c>
      <c r="D5" s="7">
        <v>2020</v>
      </c>
      <c r="E5" s="7" t="s">
        <v>59</v>
      </c>
      <c r="F5" s="7">
        <v>2021</v>
      </c>
      <c r="G5" s="7">
        <v>2020</v>
      </c>
      <c r="H5" s="7" t="s">
        <v>59</v>
      </c>
      <c r="I5" s="7">
        <v>2021</v>
      </c>
      <c r="J5" s="7">
        <v>2020</v>
      </c>
      <c r="K5" s="7" t="s">
        <v>59</v>
      </c>
      <c r="L5" s="7">
        <v>2021</v>
      </c>
      <c r="M5" s="7">
        <v>2020</v>
      </c>
      <c r="N5" s="7" t="s">
        <v>59</v>
      </c>
      <c r="O5" s="7">
        <v>2021</v>
      </c>
      <c r="P5" s="7">
        <v>2020</v>
      </c>
      <c r="Q5" s="7" t="s">
        <v>59</v>
      </c>
    </row>
    <row r="6" spans="1:27" ht="15.75" x14ac:dyDescent="0.25">
      <c r="A6" s="7">
        <v>1</v>
      </c>
      <c r="B6" s="7">
        <v>2</v>
      </c>
      <c r="C6" s="7">
        <f>B6+1</f>
        <v>3</v>
      </c>
      <c r="D6" s="7">
        <f t="shared" ref="D6:Q6" si="0">C6+1</f>
        <v>4</v>
      </c>
      <c r="E6" s="7">
        <f t="shared" si="0"/>
        <v>5</v>
      </c>
      <c r="F6" s="7">
        <f t="shared" si="0"/>
        <v>6</v>
      </c>
      <c r="G6" s="7">
        <f t="shared" si="0"/>
        <v>7</v>
      </c>
      <c r="H6" s="7">
        <f t="shared" si="0"/>
        <v>8</v>
      </c>
      <c r="I6" s="7">
        <f t="shared" si="0"/>
        <v>9</v>
      </c>
      <c r="J6" s="7">
        <f t="shared" si="0"/>
        <v>10</v>
      </c>
      <c r="K6" s="7">
        <f t="shared" si="0"/>
        <v>11</v>
      </c>
      <c r="L6" s="7">
        <f t="shared" si="0"/>
        <v>12</v>
      </c>
      <c r="M6" s="7">
        <f t="shared" si="0"/>
        <v>13</v>
      </c>
      <c r="N6" s="7">
        <f t="shared" si="0"/>
        <v>14</v>
      </c>
      <c r="O6" s="7">
        <f t="shared" si="0"/>
        <v>15</v>
      </c>
      <c r="P6" s="7">
        <f t="shared" si="0"/>
        <v>16</v>
      </c>
      <c r="Q6" s="7">
        <f t="shared" si="0"/>
        <v>17</v>
      </c>
    </row>
    <row r="7" spans="1:27" ht="63" x14ac:dyDescent="0.25">
      <c r="A7" s="7">
        <v>1</v>
      </c>
      <c r="B7" s="117" t="s">
        <v>80</v>
      </c>
      <c r="C7" s="7">
        <v>0</v>
      </c>
      <c r="D7" s="7">
        <v>11</v>
      </c>
      <c r="E7" s="115">
        <f>(C7-D7)/D7*100</f>
        <v>-100</v>
      </c>
      <c r="F7" s="7">
        <v>0</v>
      </c>
      <c r="G7" s="7">
        <v>25</v>
      </c>
      <c r="H7" s="115">
        <f>(F7-G7)/G7*100</f>
        <v>-100</v>
      </c>
      <c r="I7" s="7">
        <v>11</v>
      </c>
      <c r="J7" s="7">
        <v>0</v>
      </c>
      <c r="K7" s="115">
        <v>100</v>
      </c>
      <c r="L7" s="7">
        <v>0</v>
      </c>
      <c r="M7" s="7">
        <v>0</v>
      </c>
      <c r="N7" s="118">
        <v>0</v>
      </c>
      <c r="O7" s="7">
        <v>0</v>
      </c>
      <c r="P7" s="7">
        <v>0</v>
      </c>
      <c r="Q7" s="118">
        <v>0</v>
      </c>
    </row>
    <row r="8" spans="1:27" ht="63" x14ac:dyDescent="0.25">
      <c r="A8" s="52" t="s">
        <v>41</v>
      </c>
      <c r="B8" s="117" t="s">
        <v>81</v>
      </c>
      <c r="C8" s="7">
        <v>0</v>
      </c>
      <c r="D8" s="7">
        <v>0</v>
      </c>
      <c r="E8" s="118">
        <v>0</v>
      </c>
      <c r="F8" s="7">
        <v>0</v>
      </c>
      <c r="G8" s="7">
        <v>0</v>
      </c>
      <c r="H8" s="118">
        <v>0</v>
      </c>
      <c r="I8" s="7">
        <v>0</v>
      </c>
      <c r="J8" s="7">
        <v>0</v>
      </c>
      <c r="K8" s="118">
        <v>0</v>
      </c>
      <c r="L8" s="7">
        <v>0</v>
      </c>
      <c r="M8" s="7">
        <v>0</v>
      </c>
      <c r="N8" s="118">
        <v>0</v>
      </c>
      <c r="O8" s="7">
        <v>0</v>
      </c>
      <c r="P8" s="7">
        <v>0</v>
      </c>
      <c r="Q8" s="118">
        <v>0</v>
      </c>
    </row>
    <row r="9" spans="1:27" ht="78.75" x14ac:dyDescent="0.25">
      <c r="A9" s="52" t="s">
        <v>42</v>
      </c>
      <c r="B9" s="117" t="s">
        <v>82</v>
      </c>
      <c r="C9" s="7">
        <v>0</v>
      </c>
      <c r="D9" s="7">
        <v>11</v>
      </c>
      <c r="E9" s="115">
        <f>(C9-D9)/D9*100</f>
        <v>-100</v>
      </c>
      <c r="F9" s="7">
        <v>0</v>
      </c>
      <c r="G9" s="7">
        <v>10</v>
      </c>
      <c r="H9" s="115">
        <f>(F9-G9)/G9*100</f>
        <v>-100</v>
      </c>
      <c r="I9" s="7">
        <v>9</v>
      </c>
      <c r="J9" s="7">
        <v>0</v>
      </c>
      <c r="K9" s="118">
        <v>0</v>
      </c>
      <c r="L9" s="7">
        <v>0</v>
      </c>
      <c r="M9" s="7">
        <v>0</v>
      </c>
      <c r="N9" s="118">
        <v>0</v>
      </c>
      <c r="O9" s="7">
        <v>0</v>
      </c>
      <c r="P9" s="7">
        <v>0</v>
      </c>
      <c r="Q9" s="118">
        <v>0</v>
      </c>
      <c r="X9" s="4" t="s">
        <v>121</v>
      </c>
      <c r="Y9" s="4" t="s">
        <v>121</v>
      </c>
    </row>
    <row r="10" spans="1:27" ht="69.75" customHeight="1" x14ac:dyDescent="0.25">
      <c r="A10" s="52" t="s">
        <v>43</v>
      </c>
      <c r="B10" s="117" t="s">
        <v>83</v>
      </c>
      <c r="C10" s="7">
        <v>0</v>
      </c>
      <c r="D10" s="7">
        <v>0</v>
      </c>
      <c r="E10" s="118">
        <v>0</v>
      </c>
      <c r="F10" s="7">
        <v>0</v>
      </c>
      <c r="G10" s="7">
        <v>14</v>
      </c>
      <c r="H10" s="115">
        <f>(F10-G10)/G10*100</f>
        <v>-100</v>
      </c>
      <c r="I10" s="7">
        <v>1</v>
      </c>
      <c r="J10" s="7">
        <v>0</v>
      </c>
      <c r="K10" s="118">
        <v>0</v>
      </c>
      <c r="L10" s="7">
        <v>0</v>
      </c>
      <c r="M10" s="7">
        <v>0</v>
      </c>
      <c r="N10" s="118">
        <v>0</v>
      </c>
      <c r="O10" s="7">
        <v>0</v>
      </c>
      <c r="P10" s="7">
        <v>0</v>
      </c>
      <c r="Q10" s="118">
        <v>0</v>
      </c>
      <c r="X10" s="30" t="s">
        <v>121</v>
      </c>
      <c r="Y10" s="30"/>
      <c r="Z10" s="30"/>
      <c r="AA10" s="30"/>
    </row>
    <row r="11" spans="1:27" ht="40.5" customHeight="1" x14ac:dyDescent="0.25">
      <c r="A11" s="52" t="s">
        <v>44</v>
      </c>
      <c r="B11" s="117" t="s">
        <v>84</v>
      </c>
      <c r="C11" s="7">
        <v>0</v>
      </c>
      <c r="D11" s="7">
        <v>0</v>
      </c>
      <c r="E11" s="118">
        <v>0</v>
      </c>
      <c r="F11" s="7">
        <v>0</v>
      </c>
      <c r="G11" s="7">
        <v>0</v>
      </c>
      <c r="H11" s="118">
        <v>0</v>
      </c>
      <c r="I11" s="7">
        <v>0</v>
      </c>
      <c r="J11" s="7">
        <v>0</v>
      </c>
      <c r="K11" s="118">
        <v>0</v>
      </c>
      <c r="L11" s="7">
        <v>0</v>
      </c>
      <c r="M11" s="7">
        <v>0</v>
      </c>
      <c r="N11" s="118">
        <v>0</v>
      </c>
      <c r="O11" s="7">
        <v>0</v>
      </c>
      <c r="P11" s="7">
        <v>0</v>
      </c>
      <c r="Q11" s="118">
        <v>0</v>
      </c>
    </row>
    <row r="12" spans="1:27" ht="63" x14ac:dyDescent="0.25">
      <c r="A12" s="52" t="s">
        <v>96</v>
      </c>
      <c r="B12" s="117" t="s">
        <v>85</v>
      </c>
      <c r="C12" s="7">
        <v>0</v>
      </c>
      <c r="D12" s="7">
        <v>0</v>
      </c>
      <c r="E12" s="118">
        <v>0</v>
      </c>
      <c r="F12" s="7">
        <v>0</v>
      </c>
      <c r="G12" s="7">
        <v>1</v>
      </c>
      <c r="H12" s="115">
        <f>(F12-G12)/G12*100</f>
        <v>-100</v>
      </c>
      <c r="I12" s="7">
        <v>1</v>
      </c>
      <c r="J12" s="7">
        <v>0</v>
      </c>
      <c r="K12" s="118">
        <v>0</v>
      </c>
      <c r="L12" s="7">
        <v>0</v>
      </c>
      <c r="M12" s="7">
        <v>0</v>
      </c>
      <c r="N12" s="118">
        <v>0</v>
      </c>
      <c r="O12" s="7">
        <v>0</v>
      </c>
      <c r="P12" s="7">
        <v>0</v>
      </c>
      <c r="Q12" s="118">
        <v>0</v>
      </c>
    </row>
    <row r="13" spans="1:27" ht="33" customHeight="1" x14ac:dyDescent="0.25">
      <c r="A13" s="52" t="s">
        <v>97</v>
      </c>
      <c r="B13" s="117" t="s">
        <v>86</v>
      </c>
      <c r="C13" s="7">
        <v>0</v>
      </c>
      <c r="D13" s="7">
        <v>0</v>
      </c>
      <c r="E13" s="118">
        <v>0</v>
      </c>
      <c r="F13" s="7">
        <v>0</v>
      </c>
      <c r="G13" s="7">
        <v>0</v>
      </c>
      <c r="H13" s="118">
        <v>0</v>
      </c>
      <c r="I13" s="7">
        <v>0</v>
      </c>
      <c r="J13" s="7">
        <v>0</v>
      </c>
      <c r="K13" s="118">
        <v>0</v>
      </c>
      <c r="L13" s="7">
        <v>0</v>
      </c>
      <c r="M13" s="7">
        <v>0</v>
      </c>
      <c r="N13" s="118">
        <v>0</v>
      </c>
      <c r="O13" s="7">
        <v>0</v>
      </c>
      <c r="P13" s="7">
        <v>0</v>
      </c>
      <c r="Q13" s="118">
        <v>0</v>
      </c>
    </row>
    <row r="14" spans="1:27" ht="15.75" x14ac:dyDescent="0.25">
      <c r="A14" s="7">
        <v>2</v>
      </c>
      <c r="B14" s="117" t="s">
        <v>87</v>
      </c>
      <c r="C14" s="7">
        <v>0</v>
      </c>
      <c r="D14" s="7">
        <v>0</v>
      </c>
      <c r="E14" s="118">
        <v>0</v>
      </c>
      <c r="F14" s="7">
        <v>0</v>
      </c>
      <c r="G14" s="7"/>
      <c r="H14" s="118">
        <v>0</v>
      </c>
      <c r="I14" s="7">
        <v>0</v>
      </c>
      <c r="J14" s="7">
        <v>0</v>
      </c>
      <c r="K14" s="118">
        <v>0</v>
      </c>
      <c r="L14" s="7">
        <v>0</v>
      </c>
      <c r="M14" s="7">
        <v>0</v>
      </c>
      <c r="N14" s="118">
        <v>0</v>
      </c>
      <c r="O14" s="7">
        <v>0</v>
      </c>
      <c r="P14" s="7">
        <v>0</v>
      </c>
      <c r="Q14" s="118">
        <v>0</v>
      </c>
    </row>
    <row r="15" spans="1:27" ht="78.75" x14ac:dyDescent="0.25">
      <c r="A15" s="52" t="s">
        <v>46</v>
      </c>
      <c r="B15" s="117" t="s">
        <v>88</v>
      </c>
      <c r="C15" s="7">
        <v>0</v>
      </c>
      <c r="D15" s="7">
        <v>0</v>
      </c>
      <c r="E15" s="118">
        <v>0</v>
      </c>
      <c r="F15" s="7">
        <v>0</v>
      </c>
      <c r="G15" s="7">
        <v>0</v>
      </c>
      <c r="H15" s="118">
        <v>0</v>
      </c>
      <c r="I15" s="7">
        <v>0</v>
      </c>
      <c r="J15" s="7">
        <v>0</v>
      </c>
      <c r="K15" s="118">
        <v>0</v>
      </c>
      <c r="L15" s="7">
        <v>0</v>
      </c>
      <c r="M15" s="7">
        <v>0</v>
      </c>
      <c r="N15" s="118">
        <v>0</v>
      </c>
      <c r="O15" s="7">
        <v>0</v>
      </c>
      <c r="P15" s="7">
        <v>0</v>
      </c>
      <c r="Q15" s="118">
        <v>0</v>
      </c>
    </row>
    <row r="16" spans="1:27" ht="63" x14ac:dyDescent="0.25">
      <c r="A16" s="52" t="s">
        <v>47</v>
      </c>
      <c r="B16" s="117" t="s">
        <v>89</v>
      </c>
      <c r="C16" s="7">
        <v>0</v>
      </c>
      <c r="D16" s="7">
        <v>0</v>
      </c>
      <c r="E16" s="118">
        <v>0</v>
      </c>
      <c r="F16" s="7">
        <v>0</v>
      </c>
      <c r="G16" s="7">
        <v>0</v>
      </c>
      <c r="H16" s="118">
        <v>0</v>
      </c>
      <c r="I16" s="7">
        <v>0</v>
      </c>
      <c r="J16" s="7">
        <v>0</v>
      </c>
      <c r="K16" s="118">
        <v>0</v>
      </c>
      <c r="L16" s="7">
        <v>0</v>
      </c>
      <c r="M16" s="7">
        <v>0</v>
      </c>
      <c r="N16" s="118">
        <v>0</v>
      </c>
      <c r="O16" s="7">
        <v>0</v>
      </c>
      <c r="P16" s="7">
        <v>0</v>
      </c>
      <c r="Q16" s="118">
        <v>0</v>
      </c>
    </row>
    <row r="17" spans="1:17" ht="47.25" x14ac:dyDescent="0.25">
      <c r="A17" s="52" t="s">
        <v>48</v>
      </c>
      <c r="B17" s="117" t="s">
        <v>90</v>
      </c>
      <c r="C17" s="7">
        <v>0</v>
      </c>
      <c r="D17" s="7">
        <v>0</v>
      </c>
      <c r="E17" s="118">
        <v>0</v>
      </c>
      <c r="F17" s="7">
        <v>0</v>
      </c>
      <c r="G17" s="7">
        <v>0</v>
      </c>
      <c r="H17" s="118">
        <v>0</v>
      </c>
      <c r="I17" s="7">
        <v>0</v>
      </c>
      <c r="J17" s="7">
        <v>0</v>
      </c>
      <c r="K17" s="118">
        <v>0</v>
      </c>
      <c r="L17" s="7">
        <v>0</v>
      </c>
      <c r="M17" s="7">
        <v>0</v>
      </c>
      <c r="N17" s="118">
        <v>0</v>
      </c>
      <c r="O17" s="7">
        <v>0</v>
      </c>
      <c r="P17" s="7">
        <v>0</v>
      </c>
      <c r="Q17" s="118">
        <v>0</v>
      </c>
    </row>
    <row r="18" spans="1:17" ht="78.75" x14ac:dyDescent="0.25">
      <c r="A18" s="52" t="s">
        <v>49</v>
      </c>
      <c r="B18" s="117" t="s">
        <v>82</v>
      </c>
      <c r="C18" s="7">
        <v>0</v>
      </c>
      <c r="D18" s="7">
        <v>0</v>
      </c>
      <c r="E18" s="118">
        <v>0</v>
      </c>
      <c r="F18" s="7">
        <v>0</v>
      </c>
      <c r="G18" s="7">
        <v>0</v>
      </c>
      <c r="H18" s="118">
        <v>0</v>
      </c>
      <c r="I18" s="7">
        <v>0</v>
      </c>
      <c r="J18" s="7">
        <v>0</v>
      </c>
      <c r="K18" s="118">
        <v>0</v>
      </c>
      <c r="L18" s="7">
        <v>0</v>
      </c>
      <c r="M18" s="7">
        <v>0</v>
      </c>
      <c r="N18" s="118">
        <v>0</v>
      </c>
      <c r="O18" s="7">
        <v>0</v>
      </c>
      <c r="P18" s="7">
        <v>0</v>
      </c>
      <c r="Q18" s="118">
        <v>0</v>
      </c>
    </row>
    <row r="19" spans="1:17" ht="63" x14ac:dyDescent="0.25">
      <c r="A19" s="52" t="s">
        <v>98</v>
      </c>
      <c r="B19" s="117" t="s">
        <v>83</v>
      </c>
      <c r="C19" s="7">
        <v>0</v>
      </c>
      <c r="D19" s="7">
        <v>0</v>
      </c>
      <c r="E19" s="118">
        <v>0</v>
      </c>
      <c r="F19" s="7">
        <v>0</v>
      </c>
      <c r="G19" s="7">
        <v>0</v>
      </c>
      <c r="H19" s="118">
        <v>0</v>
      </c>
      <c r="I19" s="7">
        <v>0</v>
      </c>
      <c r="J19" s="7">
        <v>0</v>
      </c>
      <c r="K19" s="118">
        <v>0</v>
      </c>
      <c r="L19" s="7">
        <v>0</v>
      </c>
      <c r="M19" s="7">
        <v>0</v>
      </c>
      <c r="N19" s="118">
        <v>0</v>
      </c>
      <c r="O19" s="7">
        <v>0</v>
      </c>
      <c r="P19" s="7">
        <v>0</v>
      </c>
      <c r="Q19" s="118">
        <v>0</v>
      </c>
    </row>
    <row r="20" spans="1:17" ht="31.5" x14ac:dyDescent="0.25">
      <c r="A20" s="52" t="s">
        <v>99</v>
      </c>
      <c r="B20" s="117" t="s">
        <v>84</v>
      </c>
      <c r="C20" s="7">
        <v>0</v>
      </c>
      <c r="D20" s="7">
        <v>0</v>
      </c>
      <c r="E20" s="118">
        <v>0</v>
      </c>
      <c r="F20" s="7">
        <v>0</v>
      </c>
      <c r="G20" s="7">
        <v>0</v>
      </c>
      <c r="H20" s="118">
        <v>0</v>
      </c>
      <c r="I20" s="7">
        <v>0</v>
      </c>
      <c r="J20" s="7">
        <v>0</v>
      </c>
      <c r="K20" s="118">
        <v>0</v>
      </c>
      <c r="L20" s="7">
        <v>0</v>
      </c>
      <c r="M20" s="7">
        <v>0</v>
      </c>
      <c r="N20" s="118">
        <v>0</v>
      </c>
      <c r="O20" s="7">
        <v>0</v>
      </c>
      <c r="P20" s="7">
        <v>0</v>
      </c>
      <c r="Q20" s="118">
        <v>0</v>
      </c>
    </row>
    <row r="21" spans="1:17" ht="78.75" x14ac:dyDescent="0.25">
      <c r="A21" s="52" t="s">
        <v>100</v>
      </c>
      <c r="B21" s="117" t="s">
        <v>91</v>
      </c>
      <c r="C21" s="7">
        <v>0</v>
      </c>
      <c r="D21" s="7">
        <v>0</v>
      </c>
      <c r="E21" s="118">
        <v>0</v>
      </c>
      <c r="F21" s="7">
        <v>0</v>
      </c>
      <c r="G21" s="7">
        <v>0</v>
      </c>
      <c r="H21" s="118">
        <v>0</v>
      </c>
      <c r="I21" s="7">
        <v>0</v>
      </c>
      <c r="J21" s="7">
        <v>0</v>
      </c>
      <c r="K21" s="118">
        <v>0</v>
      </c>
      <c r="L21" s="7">
        <v>0</v>
      </c>
      <c r="M21" s="7">
        <v>0</v>
      </c>
      <c r="N21" s="118">
        <v>0</v>
      </c>
      <c r="O21" s="7">
        <v>0</v>
      </c>
      <c r="P21" s="7">
        <v>0</v>
      </c>
      <c r="Q21" s="118">
        <v>0</v>
      </c>
    </row>
    <row r="22" spans="1:17" ht="34.5" customHeight="1" x14ac:dyDescent="0.25">
      <c r="A22" s="52" t="s">
        <v>101</v>
      </c>
      <c r="B22" s="117" t="s">
        <v>86</v>
      </c>
      <c r="C22" s="7">
        <v>0</v>
      </c>
      <c r="D22" s="7">
        <v>0</v>
      </c>
      <c r="E22" s="118">
        <v>0</v>
      </c>
      <c r="F22" s="7">
        <v>0</v>
      </c>
      <c r="G22" s="7">
        <v>0</v>
      </c>
      <c r="H22" s="118">
        <v>0</v>
      </c>
      <c r="I22" s="7">
        <v>0</v>
      </c>
      <c r="J22" s="7">
        <v>0</v>
      </c>
      <c r="K22" s="118">
        <v>0</v>
      </c>
      <c r="L22" s="7">
        <v>0</v>
      </c>
      <c r="M22" s="7">
        <v>0</v>
      </c>
      <c r="N22" s="118">
        <v>0</v>
      </c>
      <c r="O22" s="7">
        <v>0</v>
      </c>
      <c r="P22" s="7">
        <v>0</v>
      </c>
      <c r="Q22" s="118">
        <v>0</v>
      </c>
    </row>
    <row r="23" spans="1:17" ht="35.25" customHeight="1" x14ac:dyDescent="0.25">
      <c r="A23" s="7">
        <v>3</v>
      </c>
      <c r="B23" s="117" t="s">
        <v>92</v>
      </c>
      <c r="C23" s="7">
        <v>17</v>
      </c>
      <c r="D23" s="7">
        <v>0</v>
      </c>
      <c r="E23" s="118">
        <v>0</v>
      </c>
      <c r="F23" s="7">
        <v>0</v>
      </c>
      <c r="G23" s="7">
        <v>0</v>
      </c>
      <c r="H23" s="118">
        <v>0</v>
      </c>
      <c r="I23" s="7">
        <v>12</v>
      </c>
      <c r="J23" s="7">
        <v>0</v>
      </c>
      <c r="K23" s="118">
        <v>0</v>
      </c>
      <c r="L23" s="7">
        <v>0</v>
      </c>
      <c r="M23" s="7">
        <v>0</v>
      </c>
      <c r="N23" s="118">
        <v>0</v>
      </c>
      <c r="O23" s="7">
        <v>0</v>
      </c>
      <c r="P23" s="7">
        <v>0</v>
      </c>
      <c r="Q23" s="118">
        <v>0</v>
      </c>
    </row>
    <row r="24" spans="1:17" ht="78.75" x14ac:dyDescent="0.25">
      <c r="A24" s="52" t="s">
        <v>50</v>
      </c>
      <c r="B24" s="117" t="s">
        <v>93</v>
      </c>
      <c r="C24" s="7">
        <v>17</v>
      </c>
      <c r="D24" s="7">
        <v>11</v>
      </c>
      <c r="E24" s="115">
        <f>(C24-D24)/D24*100</f>
        <v>54.54545454545454</v>
      </c>
      <c r="F24" s="7">
        <v>0</v>
      </c>
      <c r="G24" s="7">
        <v>0</v>
      </c>
      <c r="H24" s="118">
        <v>0</v>
      </c>
      <c r="I24" s="7">
        <v>12</v>
      </c>
      <c r="J24" s="7">
        <v>0</v>
      </c>
      <c r="K24" s="118">
        <v>0</v>
      </c>
      <c r="L24" s="7">
        <v>0</v>
      </c>
      <c r="M24" s="7">
        <v>0</v>
      </c>
      <c r="N24" s="118">
        <v>0</v>
      </c>
      <c r="O24" s="7">
        <v>0</v>
      </c>
      <c r="P24" s="7">
        <v>0</v>
      </c>
      <c r="Q24" s="118">
        <v>0</v>
      </c>
    </row>
    <row r="25" spans="1:17" ht="94.5" x14ac:dyDescent="0.25">
      <c r="A25" s="52" t="s">
        <v>51</v>
      </c>
      <c r="B25" s="117" t="s">
        <v>94</v>
      </c>
      <c r="C25" s="7">
        <v>0</v>
      </c>
      <c r="D25" s="7">
        <v>0</v>
      </c>
      <c r="E25" s="118">
        <v>0</v>
      </c>
      <c r="F25" s="7">
        <v>0</v>
      </c>
      <c r="G25" s="7">
        <v>0</v>
      </c>
      <c r="H25" s="118">
        <v>0</v>
      </c>
      <c r="I25" s="7">
        <v>0</v>
      </c>
      <c r="J25" s="7">
        <v>0</v>
      </c>
      <c r="K25" s="118">
        <v>0</v>
      </c>
      <c r="L25" s="7">
        <v>0</v>
      </c>
      <c r="M25" s="7">
        <v>0</v>
      </c>
      <c r="N25" s="118">
        <v>0</v>
      </c>
      <c r="O25" s="7">
        <v>0</v>
      </c>
      <c r="P25" s="7">
        <v>0</v>
      </c>
      <c r="Q25" s="118">
        <v>0</v>
      </c>
    </row>
    <row r="26" spans="1:17" ht="78.75" x14ac:dyDescent="0.25">
      <c r="A26" s="52" t="s">
        <v>52</v>
      </c>
      <c r="B26" s="117" t="s">
        <v>95</v>
      </c>
      <c r="C26" s="7">
        <v>0</v>
      </c>
      <c r="D26" s="7">
        <v>0</v>
      </c>
      <c r="E26" s="118">
        <v>0</v>
      </c>
      <c r="F26" s="7">
        <v>0</v>
      </c>
      <c r="G26" s="7">
        <v>0</v>
      </c>
      <c r="H26" s="118">
        <v>0</v>
      </c>
      <c r="I26" s="7">
        <v>0</v>
      </c>
      <c r="J26" s="7">
        <v>0</v>
      </c>
      <c r="K26" s="118">
        <v>0</v>
      </c>
      <c r="L26" s="7">
        <v>0</v>
      </c>
      <c r="M26" s="7">
        <v>0</v>
      </c>
      <c r="N26" s="118">
        <v>0</v>
      </c>
      <c r="O26" s="7">
        <v>0</v>
      </c>
      <c r="P26" s="7">
        <v>0</v>
      </c>
      <c r="Q26" s="118">
        <v>0</v>
      </c>
    </row>
    <row r="27" spans="1:17" ht="40.5" customHeight="1" x14ac:dyDescent="0.25">
      <c r="A27" s="52" t="s">
        <v>53</v>
      </c>
      <c r="B27" s="117" t="s">
        <v>86</v>
      </c>
      <c r="C27" s="7">
        <v>0</v>
      </c>
      <c r="D27" s="7">
        <v>0</v>
      </c>
      <c r="E27" s="118">
        <v>0</v>
      </c>
      <c r="F27" s="7">
        <v>0</v>
      </c>
      <c r="G27" s="7">
        <v>0</v>
      </c>
      <c r="H27" s="118">
        <v>0</v>
      </c>
      <c r="I27" s="7">
        <v>0</v>
      </c>
      <c r="J27" s="7">
        <v>0</v>
      </c>
      <c r="K27" s="118">
        <v>0</v>
      </c>
      <c r="L27" s="7">
        <v>0</v>
      </c>
      <c r="M27" s="7">
        <v>0</v>
      </c>
      <c r="N27" s="118">
        <v>0</v>
      </c>
      <c r="O27" s="7">
        <v>0</v>
      </c>
      <c r="P27" s="7">
        <v>0</v>
      </c>
      <c r="Q27" s="118">
        <v>0</v>
      </c>
    </row>
    <row r="28" spans="1:17" ht="15.75" x14ac:dyDescent="0.25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1:17" ht="15.75" x14ac:dyDescent="0.25">
      <c r="A29" s="119" t="s">
        <v>246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</row>
    <row r="30" spans="1:17" ht="15.75" x14ac:dyDescent="0.25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</sheetData>
  <mergeCells count="11">
    <mergeCell ref="A29:Q29"/>
    <mergeCell ref="A1:Q1"/>
    <mergeCell ref="X10:AA10"/>
    <mergeCell ref="B3:B5"/>
    <mergeCell ref="A3:A5"/>
    <mergeCell ref="C3:Q3"/>
    <mergeCell ref="C4:E4"/>
    <mergeCell ref="F4:H4"/>
    <mergeCell ref="I4:K4"/>
    <mergeCell ref="L4:N4"/>
    <mergeCell ref="O4:Q4"/>
  </mergeCells>
  <pageMargins left="0.70866141732283472" right="0.70866141732283472" top="0.74803149606299213" bottom="0.74803149606299213" header="0.31496062992125984" footer="0.31496062992125984"/>
  <pageSetup paperSize="9" scale="63" fitToWidth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14"/>
  <sheetViews>
    <sheetView zoomScaleNormal="100" workbookViewId="0">
      <selection sqref="A1:D14"/>
    </sheetView>
  </sheetViews>
  <sheetFormatPr defaultRowHeight="15" x14ac:dyDescent="0.25"/>
  <cols>
    <col min="2" max="2" width="38" customWidth="1"/>
    <col min="3" max="3" width="12.5703125" customWidth="1"/>
    <col min="4" max="4" width="21.42578125" customWidth="1"/>
  </cols>
  <sheetData>
    <row r="1" spans="1:4" ht="32.25" customHeight="1" x14ac:dyDescent="0.25">
      <c r="A1" s="90" t="s">
        <v>248</v>
      </c>
      <c r="B1" s="90"/>
      <c r="C1" s="90"/>
      <c r="D1" s="90"/>
    </row>
    <row r="2" spans="1:4" s="10" customFormat="1" ht="32.25" customHeight="1" x14ac:dyDescent="0.25">
      <c r="A2" s="126"/>
      <c r="B2" s="126"/>
      <c r="C2" s="126"/>
      <c r="D2" s="126"/>
    </row>
    <row r="3" spans="1:4" ht="31.5" x14ac:dyDescent="0.25">
      <c r="A3" s="7" t="s">
        <v>29</v>
      </c>
      <c r="B3" s="7" t="s">
        <v>102</v>
      </c>
      <c r="C3" s="7" t="s">
        <v>103</v>
      </c>
      <c r="D3" s="14"/>
    </row>
    <row r="4" spans="1:4" ht="47.25" x14ac:dyDescent="0.25">
      <c r="A4" s="67">
        <v>1</v>
      </c>
      <c r="B4" s="14" t="s">
        <v>104</v>
      </c>
      <c r="C4" s="67" t="s">
        <v>105</v>
      </c>
      <c r="D4" s="67" t="s">
        <v>247</v>
      </c>
    </row>
    <row r="5" spans="1:4" ht="31.5" x14ac:dyDescent="0.25">
      <c r="A5" s="67"/>
      <c r="B5" s="125" t="s">
        <v>106</v>
      </c>
      <c r="C5" s="67"/>
      <c r="D5" s="67"/>
    </row>
    <row r="6" spans="1:4" ht="31.5" x14ac:dyDescent="0.25">
      <c r="A6" s="67"/>
      <c r="B6" s="125" t="s">
        <v>107</v>
      </c>
      <c r="C6" s="67"/>
      <c r="D6" s="67"/>
    </row>
    <row r="7" spans="1:4" ht="47.25" x14ac:dyDescent="0.25">
      <c r="A7" s="7">
        <v>2</v>
      </c>
      <c r="B7" s="14" t="s">
        <v>108</v>
      </c>
      <c r="C7" s="7" t="s">
        <v>109</v>
      </c>
      <c r="D7" s="7">
        <v>0</v>
      </c>
    </row>
    <row r="8" spans="1:4" ht="63" x14ac:dyDescent="0.25">
      <c r="A8" s="52" t="s">
        <v>46</v>
      </c>
      <c r="B8" s="14" t="s">
        <v>110</v>
      </c>
      <c r="C8" s="7" t="s">
        <v>109</v>
      </c>
      <c r="D8" s="7">
        <v>0</v>
      </c>
    </row>
    <row r="9" spans="1:4" ht="63" x14ac:dyDescent="0.25">
      <c r="A9" s="52" t="s">
        <v>47</v>
      </c>
      <c r="B9" s="14" t="s">
        <v>111</v>
      </c>
      <c r="C9" s="7" t="s">
        <v>109</v>
      </c>
      <c r="D9" s="7">
        <v>0</v>
      </c>
    </row>
    <row r="10" spans="1:4" ht="63" x14ac:dyDescent="0.25">
      <c r="A10" s="7">
        <v>3</v>
      </c>
      <c r="B10" s="14" t="s">
        <v>112</v>
      </c>
      <c r="C10" s="7" t="s">
        <v>113</v>
      </c>
      <c r="D10" s="7">
        <v>0</v>
      </c>
    </row>
    <row r="11" spans="1:4" ht="63" x14ac:dyDescent="0.25">
      <c r="A11" s="7">
        <v>4</v>
      </c>
      <c r="B11" s="14" t="s">
        <v>114</v>
      </c>
      <c r="C11" s="7" t="s">
        <v>113</v>
      </c>
      <c r="D11" s="7">
        <v>0</v>
      </c>
    </row>
    <row r="12" spans="1:4" ht="15.75" x14ac:dyDescent="0.25">
      <c r="A12" s="87"/>
      <c r="B12" s="87"/>
      <c r="C12" s="87"/>
      <c r="D12" s="87"/>
    </row>
    <row r="13" spans="1:4" ht="15.75" x14ac:dyDescent="0.25">
      <c r="A13" s="119" t="s">
        <v>249</v>
      </c>
      <c r="B13" s="119"/>
      <c r="C13" s="119"/>
      <c r="D13" s="119"/>
    </row>
    <row r="14" spans="1:4" ht="15.75" x14ac:dyDescent="0.25">
      <c r="A14" s="87"/>
      <c r="B14" s="87"/>
      <c r="C14" s="87"/>
      <c r="D14" s="87"/>
    </row>
  </sheetData>
  <mergeCells count="5">
    <mergeCell ref="A4:A6"/>
    <mergeCell ref="C4:C6"/>
    <mergeCell ref="A1:D1"/>
    <mergeCell ref="D4:D6"/>
    <mergeCell ref="A13:D1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AE49"/>
  <sheetViews>
    <sheetView zoomScaleNormal="100" workbookViewId="0">
      <pane xSplit="2" topLeftCell="C1" activePane="topRight" state="frozen"/>
      <selection pane="topRight" activeCell="A47" sqref="A1:AE47"/>
    </sheetView>
  </sheetViews>
  <sheetFormatPr defaultRowHeight="15" x14ac:dyDescent="0.25"/>
  <cols>
    <col min="1" max="1" width="7" customWidth="1"/>
    <col min="2" max="2" width="12" customWidth="1"/>
    <col min="3" max="3" width="12.140625" customWidth="1"/>
    <col min="4" max="5" width="11.42578125" customWidth="1"/>
    <col min="6" max="6" width="8.28515625" customWidth="1"/>
    <col min="7" max="7" width="11.5703125" customWidth="1"/>
    <col min="8" max="8" width="9.5703125" customWidth="1"/>
    <col min="9" max="9" width="7.5703125" customWidth="1"/>
    <col min="10" max="10" width="11" customWidth="1"/>
    <col min="11" max="11" width="10.7109375" customWidth="1"/>
    <col min="12" max="12" width="8.7109375" customWidth="1"/>
    <col min="13" max="13" width="8.28515625" customWidth="1"/>
    <col min="14" max="14" width="10.140625" customWidth="1"/>
    <col min="16" max="17" width="11.42578125" hidden="1" customWidth="1"/>
    <col min="18" max="18" width="15.85546875" hidden="1" customWidth="1"/>
    <col min="19" max="19" width="14.7109375" hidden="1" customWidth="1"/>
    <col min="20" max="20" width="14.85546875" hidden="1" customWidth="1"/>
    <col min="21" max="22" width="0" hidden="1" customWidth="1"/>
    <col min="23" max="23" width="9.140625" customWidth="1"/>
    <col min="24" max="24" width="10.7109375" customWidth="1"/>
    <col min="25" max="25" width="9.140625" customWidth="1"/>
    <col min="27" max="27" width="9.5703125" customWidth="1"/>
    <col min="28" max="28" width="9.42578125" customWidth="1"/>
    <col min="29" max="30" width="8.140625" customWidth="1"/>
    <col min="31" max="31" width="8.42578125" customWidth="1"/>
  </cols>
  <sheetData>
    <row r="1" spans="1:31" ht="15.75" x14ac:dyDescent="0.25">
      <c r="A1" s="114" t="s">
        <v>122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</row>
    <row r="2" spans="1:31" ht="38.25" customHeight="1" x14ac:dyDescent="0.25">
      <c r="A2" s="82" t="s">
        <v>29</v>
      </c>
      <c r="B2" s="82" t="s">
        <v>123</v>
      </c>
      <c r="C2" s="82" t="s">
        <v>124</v>
      </c>
      <c r="D2" s="82" t="s">
        <v>125</v>
      </c>
      <c r="E2" s="82" t="s">
        <v>126</v>
      </c>
      <c r="F2" s="82"/>
      <c r="G2" s="82"/>
      <c r="H2" s="82"/>
      <c r="I2" s="82"/>
      <c r="J2" s="82" t="s">
        <v>127</v>
      </c>
      <c r="K2" s="82"/>
      <c r="L2" s="82"/>
      <c r="M2" s="82"/>
      <c r="N2" s="82"/>
      <c r="O2" s="82"/>
      <c r="P2" s="82" t="s">
        <v>128</v>
      </c>
      <c r="Q2" s="82"/>
      <c r="R2" s="82"/>
      <c r="S2" s="82"/>
      <c r="T2" s="82"/>
      <c r="U2" s="82"/>
      <c r="V2" s="82"/>
      <c r="W2" s="82" t="s">
        <v>129</v>
      </c>
      <c r="X2" s="82"/>
      <c r="Y2" s="82"/>
      <c r="Z2" s="82"/>
      <c r="AA2" s="82" t="s">
        <v>130</v>
      </c>
      <c r="AB2" s="82"/>
      <c r="AC2" s="82"/>
      <c r="AD2" s="82" t="s">
        <v>131</v>
      </c>
      <c r="AE2" s="82"/>
    </row>
    <row r="3" spans="1:31" ht="150.75" customHeight="1" x14ac:dyDescent="0.25">
      <c r="A3" s="82"/>
      <c r="B3" s="82"/>
      <c r="C3" s="82"/>
      <c r="D3" s="82"/>
      <c r="E3" s="83" t="s">
        <v>132</v>
      </c>
      <c r="F3" s="83" t="s">
        <v>133</v>
      </c>
      <c r="G3" s="83" t="s">
        <v>134</v>
      </c>
      <c r="H3" s="83" t="s">
        <v>135</v>
      </c>
      <c r="I3" s="83" t="s">
        <v>79</v>
      </c>
      <c r="J3" s="83" t="s">
        <v>136</v>
      </c>
      <c r="K3" s="83" t="s">
        <v>137</v>
      </c>
      <c r="L3" s="83" t="s">
        <v>138</v>
      </c>
      <c r="M3" s="83" t="s">
        <v>139</v>
      </c>
      <c r="N3" s="83" t="s">
        <v>140</v>
      </c>
      <c r="O3" s="83" t="s">
        <v>79</v>
      </c>
      <c r="P3" s="83" t="s">
        <v>141</v>
      </c>
      <c r="Q3" s="83" t="s">
        <v>142</v>
      </c>
      <c r="R3" s="83" t="s">
        <v>137</v>
      </c>
      <c r="S3" s="83" t="s">
        <v>138</v>
      </c>
      <c r="T3" s="83" t="s">
        <v>139</v>
      </c>
      <c r="U3" s="83" t="s">
        <v>140</v>
      </c>
      <c r="V3" s="83" t="s">
        <v>79</v>
      </c>
      <c r="W3" s="83" t="s">
        <v>143</v>
      </c>
      <c r="X3" s="83" t="s">
        <v>144</v>
      </c>
      <c r="Y3" s="83" t="s">
        <v>145</v>
      </c>
      <c r="Z3" s="83" t="s">
        <v>79</v>
      </c>
      <c r="AA3" s="83" t="s">
        <v>146</v>
      </c>
      <c r="AB3" s="83" t="s">
        <v>147</v>
      </c>
      <c r="AC3" s="83" t="s">
        <v>148</v>
      </c>
      <c r="AD3" s="83" t="s">
        <v>149</v>
      </c>
      <c r="AE3" s="83" t="s">
        <v>150</v>
      </c>
    </row>
    <row r="4" spans="1:31" x14ac:dyDescent="0.25">
      <c r="A4" s="83">
        <v>1</v>
      </c>
      <c r="B4" s="83">
        <v>2</v>
      </c>
      <c r="C4" s="83">
        <v>3</v>
      </c>
      <c r="D4" s="83">
        <v>4</v>
      </c>
      <c r="E4" s="83">
        <v>5</v>
      </c>
      <c r="F4" s="83">
        <v>6</v>
      </c>
      <c r="G4" s="83">
        <v>7</v>
      </c>
      <c r="H4" s="83">
        <v>8</v>
      </c>
      <c r="I4" s="83">
        <v>9</v>
      </c>
      <c r="J4" s="83">
        <v>10</v>
      </c>
      <c r="K4" s="83">
        <v>11</v>
      </c>
      <c r="L4" s="83">
        <v>12</v>
      </c>
      <c r="M4" s="83">
        <v>13</v>
      </c>
      <c r="N4" s="83">
        <v>14</v>
      </c>
      <c r="O4" s="83">
        <v>15</v>
      </c>
      <c r="P4" s="83">
        <v>16</v>
      </c>
      <c r="Q4" s="83">
        <v>17</v>
      </c>
      <c r="R4" s="83">
        <v>18</v>
      </c>
      <c r="S4" s="83">
        <v>19</v>
      </c>
      <c r="T4" s="83">
        <v>20</v>
      </c>
      <c r="U4" s="83">
        <v>21</v>
      </c>
      <c r="V4" s="83">
        <v>22</v>
      </c>
      <c r="W4" s="83">
        <v>23</v>
      </c>
      <c r="X4" s="83">
        <v>24</v>
      </c>
      <c r="Y4" s="83">
        <v>25</v>
      </c>
      <c r="Z4" s="83">
        <v>26</v>
      </c>
      <c r="AA4" s="83">
        <v>27</v>
      </c>
      <c r="AB4" s="83">
        <v>28</v>
      </c>
      <c r="AC4" s="83">
        <v>29</v>
      </c>
      <c r="AD4" s="83">
        <v>30</v>
      </c>
      <c r="AE4" s="83">
        <v>31</v>
      </c>
    </row>
    <row r="5" spans="1:31" x14ac:dyDescent="0.25">
      <c r="A5" s="83">
        <v>1</v>
      </c>
      <c r="B5" s="83">
        <v>1</v>
      </c>
      <c r="C5" s="127">
        <v>44232</v>
      </c>
      <c r="D5" s="128" t="s">
        <v>207</v>
      </c>
      <c r="E5" s="83">
        <v>1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>
        <v>1</v>
      </c>
      <c r="X5" s="83"/>
      <c r="Y5" s="83"/>
      <c r="Z5" s="83"/>
      <c r="AA5" s="83">
        <v>1</v>
      </c>
      <c r="AB5" s="83"/>
      <c r="AC5" s="83"/>
      <c r="AD5" s="83">
        <v>1</v>
      </c>
      <c r="AE5" s="83"/>
    </row>
    <row r="6" spans="1:31" x14ac:dyDescent="0.25">
      <c r="A6" s="83">
        <v>2</v>
      </c>
      <c r="B6" s="83">
        <v>2</v>
      </c>
      <c r="C6" s="127">
        <v>44252</v>
      </c>
      <c r="D6" s="84" t="s">
        <v>208</v>
      </c>
      <c r="E6" s="83">
        <v>1</v>
      </c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>
        <v>1</v>
      </c>
      <c r="X6" s="83"/>
      <c r="Y6" s="83"/>
      <c r="Z6" s="83"/>
      <c r="AA6" s="83">
        <v>1</v>
      </c>
      <c r="AB6" s="83"/>
      <c r="AC6" s="83"/>
      <c r="AD6" s="83"/>
      <c r="AE6" s="83">
        <v>1</v>
      </c>
    </row>
    <row r="7" spans="1:31" x14ac:dyDescent="0.25">
      <c r="A7" s="83">
        <v>3</v>
      </c>
      <c r="B7" s="83">
        <v>3</v>
      </c>
      <c r="C7" s="127">
        <v>44256</v>
      </c>
      <c r="D7" s="84" t="s">
        <v>209</v>
      </c>
      <c r="E7" s="83">
        <v>1</v>
      </c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>
        <v>1</v>
      </c>
      <c r="X7" s="83"/>
      <c r="Y7" s="83"/>
      <c r="Z7" s="83"/>
      <c r="AA7" s="83">
        <v>1</v>
      </c>
      <c r="AB7" s="83"/>
      <c r="AC7" s="83"/>
      <c r="AD7" s="83"/>
      <c r="AE7" s="83">
        <v>1</v>
      </c>
    </row>
    <row r="8" spans="1:31" x14ac:dyDescent="0.25">
      <c r="A8" s="83">
        <v>4</v>
      </c>
      <c r="B8" s="83">
        <v>4</v>
      </c>
      <c r="C8" s="127">
        <v>44259</v>
      </c>
      <c r="D8" s="84" t="s">
        <v>210</v>
      </c>
      <c r="E8" s="83">
        <v>1</v>
      </c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>
        <v>1</v>
      </c>
      <c r="X8" s="83"/>
      <c r="Y8" s="83"/>
      <c r="Z8" s="83"/>
      <c r="AA8" s="83">
        <v>1</v>
      </c>
      <c r="AB8" s="83"/>
      <c r="AC8" s="83"/>
      <c r="AD8" s="83">
        <v>1</v>
      </c>
      <c r="AE8" s="83"/>
    </row>
    <row r="9" spans="1:31" x14ac:dyDescent="0.25">
      <c r="A9" s="83">
        <v>5</v>
      </c>
      <c r="B9" s="83">
        <v>5</v>
      </c>
      <c r="C9" s="127">
        <v>44294</v>
      </c>
      <c r="D9" s="84" t="s">
        <v>211</v>
      </c>
      <c r="E9" s="83">
        <v>1</v>
      </c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>
        <v>1</v>
      </c>
      <c r="X9" s="83"/>
      <c r="Y9" s="83"/>
      <c r="Z9" s="83"/>
      <c r="AA9" s="83">
        <v>1</v>
      </c>
      <c r="AB9" s="83"/>
      <c r="AC9" s="83"/>
      <c r="AD9" s="83"/>
      <c r="AE9" s="83"/>
    </row>
    <row r="10" spans="1:31" x14ac:dyDescent="0.25">
      <c r="A10" s="83">
        <v>6</v>
      </c>
      <c r="B10" s="83">
        <v>1897260</v>
      </c>
      <c r="C10" s="127">
        <v>44348</v>
      </c>
      <c r="D10" s="84" t="s">
        <v>212</v>
      </c>
      <c r="E10" s="83"/>
      <c r="F10" s="83"/>
      <c r="G10" s="83">
        <v>1</v>
      </c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>
        <v>1</v>
      </c>
      <c r="X10" s="83"/>
      <c r="Y10" s="83"/>
      <c r="Z10" s="83"/>
      <c r="AA10" s="83">
        <v>1</v>
      </c>
      <c r="AB10" s="83"/>
      <c r="AC10" s="83"/>
      <c r="AD10" s="83"/>
      <c r="AE10" s="83"/>
    </row>
    <row r="11" spans="1:31" x14ac:dyDescent="0.25">
      <c r="A11" s="83">
        <v>7</v>
      </c>
      <c r="B11" s="83">
        <v>1932598</v>
      </c>
      <c r="C11" s="127">
        <v>44351</v>
      </c>
      <c r="D11" s="84" t="s">
        <v>213</v>
      </c>
      <c r="E11" s="83"/>
      <c r="F11" s="83"/>
      <c r="G11" s="83">
        <v>1</v>
      </c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>
        <v>1</v>
      </c>
      <c r="X11" s="83"/>
      <c r="Y11" s="83"/>
      <c r="Z11" s="83"/>
      <c r="AA11" s="83">
        <v>1</v>
      </c>
      <c r="AB11" s="83"/>
      <c r="AC11" s="83"/>
      <c r="AD11" s="83"/>
      <c r="AE11" s="83"/>
    </row>
    <row r="12" spans="1:31" x14ac:dyDescent="0.25">
      <c r="A12" s="83">
        <v>8</v>
      </c>
      <c r="B12" s="83">
        <v>6</v>
      </c>
      <c r="C12" s="127">
        <v>44350</v>
      </c>
      <c r="D12" s="84" t="s">
        <v>207</v>
      </c>
      <c r="E12" s="83">
        <v>1</v>
      </c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>
        <v>1</v>
      </c>
      <c r="X12" s="83"/>
      <c r="Y12" s="83"/>
      <c r="Z12" s="83"/>
      <c r="AA12" s="83">
        <v>1</v>
      </c>
      <c r="AB12" s="83"/>
      <c r="AC12" s="83"/>
      <c r="AD12" s="83">
        <v>1</v>
      </c>
      <c r="AE12" s="83"/>
    </row>
    <row r="13" spans="1:31" s="10" customFormat="1" x14ac:dyDescent="0.25">
      <c r="A13" s="83">
        <v>9</v>
      </c>
      <c r="B13" s="83">
        <v>1947484</v>
      </c>
      <c r="C13" s="127">
        <v>44354</v>
      </c>
      <c r="D13" s="84" t="s">
        <v>214</v>
      </c>
      <c r="E13" s="83"/>
      <c r="F13" s="83"/>
      <c r="G13" s="83">
        <v>1</v>
      </c>
      <c r="H13" s="83"/>
      <c r="I13" s="83"/>
      <c r="J13" s="83"/>
      <c r="K13" s="83">
        <v>1</v>
      </c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>
        <v>1</v>
      </c>
      <c r="AB13" s="83"/>
      <c r="AC13" s="83"/>
      <c r="AD13" s="83"/>
      <c r="AE13" s="83"/>
    </row>
    <row r="14" spans="1:31" x14ac:dyDescent="0.25">
      <c r="A14" s="83">
        <v>10</v>
      </c>
      <c r="B14" s="83">
        <v>7</v>
      </c>
      <c r="C14" s="127">
        <v>44355</v>
      </c>
      <c r="D14" s="84" t="s">
        <v>218</v>
      </c>
      <c r="E14" s="83">
        <v>1</v>
      </c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>
        <v>1</v>
      </c>
      <c r="X14" s="83"/>
      <c r="Y14" s="83"/>
      <c r="Z14" s="83"/>
      <c r="AA14" s="83">
        <v>1</v>
      </c>
      <c r="AB14" s="83"/>
      <c r="AC14" s="83"/>
      <c r="AD14" s="83"/>
      <c r="AE14" s="83">
        <v>1</v>
      </c>
    </row>
    <row r="15" spans="1:31" x14ac:dyDescent="0.25">
      <c r="A15" s="83">
        <v>11</v>
      </c>
      <c r="B15" s="83">
        <v>8</v>
      </c>
      <c r="C15" s="127">
        <v>44364</v>
      </c>
      <c r="D15" s="84" t="s">
        <v>219</v>
      </c>
      <c r="E15" s="83">
        <v>1</v>
      </c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>
        <v>1</v>
      </c>
      <c r="X15" s="83"/>
      <c r="Y15" s="83"/>
      <c r="Z15" s="83"/>
      <c r="AA15" s="83">
        <v>1</v>
      </c>
      <c r="AB15" s="83"/>
      <c r="AC15" s="83"/>
      <c r="AD15" s="83">
        <v>1</v>
      </c>
      <c r="AE15" s="83"/>
    </row>
    <row r="16" spans="1:31" x14ac:dyDescent="0.25">
      <c r="A16" s="83">
        <v>12</v>
      </c>
      <c r="B16" s="83">
        <v>2069000</v>
      </c>
      <c r="C16" s="127">
        <v>44369</v>
      </c>
      <c r="D16" s="84" t="s">
        <v>220</v>
      </c>
      <c r="E16" s="83"/>
      <c r="F16" s="83"/>
      <c r="G16" s="83">
        <v>1</v>
      </c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>
        <v>1</v>
      </c>
      <c r="X16" s="83"/>
      <c r="Y16" s="83"/>
      <c r="Z16" s="83"/>
      <c r="AA16" s="83">
        <v>1</v>
      </c>
      <c r="AB16" s="83"/>
      <c r="AC16" s="83"/>
      <c r="AD16" s="83"/>
      <c r="AE16" s="83"/>
    </row>
    <row r="17" spans="1:31" x14ac:dyDescent="0.25">
      <c r="A17" s="83">
        <v>13</v>
      </c>
      <c r="B17" s="83">
        <v>10</v>
      </c>
      <c r="C17" s="127">
        <v>44383</v>
      </c>
      <c r="D17" s="84" t="s">
        <v>209</v>
      </c>
      <c r="E17" s="83">
        <v>1</v>
      </c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>
        <v>1</v>
      </c>
      <c r="X17" s="83"/>
      <c r="Y17" s="83"/>
      <c r="Z17" s="83"/>
      <c r="AA17" s="83">
        <v>1</v>
      </c>
      <c r="AB17" s="83"/>
      <c r="AC17" s="83"/>
      <c r="AD17" s="83"/>
      <c r="AE17" s="83"/>
    </row>
    <row r="18" spans="1:31" x14ac:dyDescent="0.25">
      <c r="A18" s="83">
        <v>14</v>
      </c>
      <c r="B18" s="83">
        <v>2212359</v>
      </c>
      <c r="C18" s="127">
        <v>44388</v>
      </c>
      <c r="D18" s="84" t="s">
        <v>215</v>
      </c>
      <c r="E18" s="83"/>
      <c r="F18" s="83"/>
      <c r="G18" s="83">
        <v>1</v>
      </c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>
        <v>1</v>
      </c>
      <c r="X18" s="83"/>
      <c r="Y18" s="83"/>
      <c r="Z18" s="83"/>
      <c r="AA18" s="83">
        <v>1</v>
      </c>
      <c r="AB18" s="83"/>
      <c r="AC18" s="83"/>
      <c r="AD18" s="83"/>
      <c r="AE18" s="83"/>
    </row>
    <row r="19" spans="1:31" s="10" customFormat="1" x14ac:dyDescent="0.25">
      <c r="A19" s="83">
        <v>15</v>
      </c>
      <c r="B19" s="83">
        <v>2276635</v>
      </c>
      <c r="C19" s="127">
        <v>44397</v>
      </c>
      <c r="D19" s="84" t="s">
        <v>207</v>
      </c>
      <c r="E19" s="83"/>
      <c r="F19" s="83"/>
      <c r="G19" s="83">
        <v>1</v>
      </c>
      <c r="H19" s="83"/>
      <c r="I19" s="83"/>
      <c r="J19" s="83"/>
      <c r="K19" s="83">
        <v>1</v>
      </c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>
        <v>1</v>
      </c>
      <c r="AB19" s="83"/>
      <c r="AC19" s="83"/>
      <c r="AD19" s="83"/>
      <c r="AE19" s="83"/>
    </row>
    <row r="20" spans="1:31" x14ac:dyDescent="0.25">
      <c r="A20" s="83">
        <v>16</v>
      </c>
      <c r="B20" s="83">
        <v>12</v>
      </c>
      <c r="C20" s="127">
        <v>44405</v>
      </c>
      <c r="D20" s="84" t="s">
        <v>212</v>
      </c>
      <c r="E20" s="83">
        <v>1</v>
      </c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>
        <v>1</v>
      </c>
      <c r="X20" s="83"/>
      <c r="Y20" s="83"/>
      <c r="Z20" s="83"/>
      <c r="AA20" s="83">
        <v>1</v>
      </c>
      <c r="AB20" s="83"/>
      <c r="AC20" s="83"/>
      <c r="AD20" s="83"/>
      <c r="AE20" s="83"/>
    </row>
    <row r="21" spans="1:31" x14ac:dyDescent="0.25">
      <c r="A21" s="83">
        <v>17</v>
      </c>
      <c r="B21" s="83">
        <v>2392894</v>
      </c>
      <c r="C21" s="127">
        <v>44412</v>
      </c>
      <c r="D21" s="84" t="s">
        <v>214</v>
      </c>
      <c r="E21" s="83"/>
      <c r="F21" s="83"/>
      <c r="G21" s="83">
        <v>1</v>
      </c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>
        <v>1</v>
      </c>
      <c r="X21" s="83"/>
      <c r="Y21" s="83"/>
      <c r="Z21" s="83"/>
      <c r="AA21" s="83">
        <v>1</v>
      </c>
      <c r="AB21" s="83"/>
      <c r="AC21" s="83"/>
      <c r="AD21" s="83"/>
      <c r="AE21" s="83"/>
    </row>
    <row r="22" spans="1:31" x14ac:dyDescent="0.25">
      <c r="A22" s="83">
        <v>18</v>
      </c>
      <c r="B22" s="83">
        <v>2406883</v>
      </c>
      <c r="C22" s="127">
        <v>44414</v>
      </c>
      <c r="D22" s="84" t="s">
        <v>210</v>
      </c>
      <c r="E22" s="83"/>
      <c r="F22" s="83"/>
      <c r="G22" s="83">
        <v>1</v>
      </c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>
        <v>1</v>
      </c>
      <c r="X22" s="83"/>
      <c r="Y22" s="83"/>
      <c r="Z22" s="83"/>
      <c r="AA22" s="83">
        <v>1</v>
      </c>
      <c r="AB22" s="83"/>
      <c r="AC22" s="83"/>
      <c r="AD22" s="83"/>
      <c r="AE22" s="83"/>
    </row>
    <row r="23" spans="1:31" x14ac:dyDescent="0.25">
      <c r="A23" s="83">
        <v>19</v>
      </c>
      <c r="B23" s="83">
        <v>13</v>
      </c>
      <c r="C23" s="127">
        <v>44417</v>
      </c>
      <c r="D23" s="84" t="s">
        <v>213</v>
      </c>
      <c r="E23" s="83">
        <v>1</v>
      </c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>
        <v>1</v>
      </c>
      <c r="X23" s="83"/>
      <c r="Y23" s="83"/>
      <c r="Z23" s="83"/>
      <c r="AA23" s="83">
        <v>1</v>
      </c>
      <c r="AB23" s="83"/>
      <c r="AC23" s="83"/>
      <c r="AD23" s="83">
        <v>1</v>
      </c>
      <c r="AE23" s="83"/>
    </row>
    <row r="24" spans="1:31" x14ac:dyDescent="0.25">
      <c r="A24" s="83">
        <v>20</v>
      </c>
      <c r="B24" s="83">
        <v>2429583</v>
      </c>
      <c r="C24" s="127">
        <v>44418</v>
      </c>
      <c r="D24" s="84" t="s">
        <v>216</v>
      </c>
      <c r="E24" s="83"/>
      <c r="F24" s="83"/>
      <c r="G24" s="83">
        <v>1</v>
      </c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>
        <v>1</v>
      </c>
      <c r="X24" s="83"/>
      <c r="Y24" s="83"/>
      <c r="Z24" s="83"/>
      <c r="AA24" s="83">
        <v>1</v>
      </c>
      <c r="AB24" s="83"/>
      <c r="AC24" s="83"/>
      <c r="AD24" s="83"/>
      <c r="AE24" s="83"/>
    </row>
    <row r="25" spans="1:31" s="10" customFormat="1" x14ac:dyDescent="0.25">
      <c r="A25" s="83">
        <v>21</v>
      </c>
      <c r="B25" s="83">
        <v>2442094</v>
      </c>
      <c r="C25" s="127">
        <v>44419</v>
      </c>
      <c r="D25" s="84" t="s">
        <v>211</v>
      </c>
      <c r="E25" s="83"/>
      <c r="F25" s="83"/>
      <c r="G25" s="83">
        <v>1</v>
      </c>
      <c r="H25" s="83"/>
      <c r="I25" s="83"/>
      <c r="J25" s="83"/>
      <c r="K25" s="83">
        <v>1</v>
      </c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>
        <v>1</v>
      </c>
      <c r="AB25" s="83"/>
      <c r="AC25" s="83"/>
      <c r="AD25" s="83"/>
      <c r="AE25" s="83"/>
    </row>
    <row r="26" spans="1:31" x14ac:dyDescent="0.25">
      <c r="A26" s="83">
        <v>22</v>
      </c>
      <c r="B26" s="83">
        <v>14</v>
      </c>
      <c r="C26" s="127">
        <v>44424</v>
      </c>
      <c r="D26" s="84" t="s">
        <v>214</v>
      </c>
      <c r="E26" s="83">
        <v>1</v>
      </c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>
        <v>1</v>
      </c>
      <c r="X26" s="83"/>
      <c r="Y26" s="83"/>
      <c r="Z26" s="83"/>
      <c r="AA26" s="83">
        <v>1</v>
      </c>
      <c r="AB26" s="83"/>
      <c r="AC26" s="83"/>
      <c r="AD26" s="83"/>
      <c r="AE26" s="83"/>
    </row>
    <row r="27" spans="1:31" s="10" customFormat="1" x14ac:dyDescent="0.25">
      <c r="A27" s="83">
        <v>23</v>
      </c>
      <c r="B27" s="83">
        <v>2531389</v>
      </c>
      <c r="C27" s="127">
        <v>44431</v>
      </c>
      <c r="D27" s="84" t="s">
        <v>216</v>
      </c>
      <c r="E27" s="83"/>
      <c r="F27" s="83"/>
      <c r="G27" s="83">
        <v>1</v>
      </c>
      <c r="H27" s="83"/>
      <c r="I27" s="83"/>
      <c r="J27" s="83"/>
      <c r="K27" s="83">
        <v>1</v>
      </c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>
        <v>1</v>
      </c>
      <c r="AB27" s="83"/>
      <c r="AC27" s="83"/>
      <c r="AD27" s="83"/>
      <c r="AE27" s="83"/>
    </row>
    <row r="28" spans="1:31" x14ac:dyDescent="0.25">
      <c r="A28" s="83">
        <v>24</v>
      </c>
      <c r="B28" s="83">
        <v>15</v>
      </c>
      <c r="C28" s="127">
        <v>44433</v>
      </c>
      <c r="D28" s="84" t="s">
        <v>209</v>
      </c>
      <c r="E28" s="83">
        <v>1</v>
      </c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>
        <v>1</v>
      </c>
      <c r="X28" s="83"/>
      <c r="Y28" s="83"/>
      <c r="Z28" s="83"/>
      <c r="AA28" s="83">
        <v>1</v>
      </c>
      <c r="AB28" s="83"/>
      <c r="AC28" s="83"/>
      <c r="AD28" s="83">
        <v>1</v>
      </c>
      <c r="AE28" s="83"/>
    </row>
    <row r="29" spans="1:31" x14ac:dyDescent="0.25">
      <c r="A29" s="83">
        <v>25</v>
      </c>
      <c r="B29" s="83">
        <v>2575882</v>
      </c>
      <c r="C29" s="127">
        <v>44436</v>
      </c>
      <c r="D29" s="84" t="s">
        <v>212</v>
      </c>
      <c r="E29" s="83"/>
      <c r="F29" s="83"/>
      <c r="G29" s="83">
        <v>1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>
        <v>1</v>
      </c>
      <c r="X29" s="83"/>
      <c r="Y29" s="83"/>
      <c r="Z29" s="83"/>
      <c r="AA29" s="83">
        <v>1</v>
      </c>
      <c r="AB29" s="83"/>
      <c r="AC29" s="83"/>
      <c r="AD29" s="83"/>
      <c r="AE29" s="83"/>
    </row>
    <row r="30" spans="1:31" s="10" customFormat="1" x14ac:dyDescent="0.25">
      <c r="A30" s="83">
        <v>26</v>
      </c>
      <c r="B30" s="83">
        <v>2586411</v>
      </c>
      <c r="C30" s="127">
        <v>44438</v>
      </c>
      <c r="D30" s="84" t="s">
        <v>218</v>
      </c>
      <c r="E30" s="83"/>
      <c r="F30" s="83"/>
      <c r="G30" s="83">
        <v>1</v>
      </c>
      <c r="H30" s="83"/>
      <c r="I30" s="83"/>
      <c r="J30" s="83"/>
      <c r="K30" s="83">
        <v>1</v>
      </c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>
        <v>1</v>
      </c>
      <c r="AB30" s="83"/>
      <c r="AC30" s="83"/>
      <c r="AD30" s="83"/>
      <c r="AE30" s="83"/>
    </row>
    <row r="31" spans="1:31" x14ac:dyDescent="0.25">
      <c r="A31" s="83">
        <v>27</v>
      </c>
      <c r="B31" s="83">
        <v>2610975</v>
      </c>
      <c r="C31" s="127">
        <v>44441</v>
      </c>
      <c r="D31" s="84" t="s">
        <v>211</v>
      </c>
      <c r="E31" s="83"/>
      <c r="F31" s="83"/>
      <c r="G31" s="83">
        <v>1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>
        <v>1</v>
      </c>
      <c r="X31" s="83"/>
      <c r="Y31" s="83"/>
      <c r="Z31" s="83"/>
      <c r="AA31" s="83">
        <v>1</v>
      </c>
      <c r="AB31" s="83"/>
      <c r="AC31" s="83"/>
      <c r="AD31" s="83"/>
      <c r="AE31" s="83"/>
    </row>
    <row r="32" spans="1:31" x14ac:dyDescent="0.25">
      <c r="A32" s="83">
        <v>28</v>
      </c>
      <c r="B32" s="83">
        <v>16</v>
      </c>
      <c r="C32" s="127">
        <v>44442</v>
      </c>
      <c r="D32" s="84" t="s">
        <v>219</v>
      </c>
      <c r="E32" s="83">
        <v>1</v>
      </c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>
        <v>1</v>
      </c>
      <c r="X32" s="83"/>
      <c r="Y32" s="83"/>
      <c r="Z32" s="83"/>
      <c r="AA32" s="83">
        <v>1</v>
      </c>
      <c r="AB32" s="83"/>
      <c r="AC32" s="83"/>
      <c r="AD32" s="83"/>
      <c r="AE32" s="83"/>
    </row>
    <row r="33" spans="1:31" x14ac:dyDescent="0.25">
      <c r="A33" s="83">
        <v>29</v>
      </c>
      <c r="B33" s="83">
        <v>2610975</v>
      </c>
      <c r="C33" s="127">
        <v>44444</v>
      </c>
      <c r="D33" s="84" t="s">
        <v>215</v>
      </c>
      <c r="E33" s="83"/>
      <c r="F33" s="83"/>
      <c r="G33" s="83">
        <v>1</v>
      </c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>
        <v>1</v>
      </c>
      <c r="X33" s="83"/>
      <c r="Y33" s="83"/>
      <c r="Z33" s="83"/>
      <c r="AA33" s="83">
        <v>1</v>
      </c>
      <c r="AB33" s="83"/>
      <c r="AC33" s="83"/>
      <c r="AD33" s="83"/>
      <c r="AE33" s="83"/>
    </row>
    <row r="34" spans="1:31" s="10" customFormat="1" x14ac:dyDescent="0.25">
      <c r="A34" s="83">
        <v>30</v>
      </c>
      <c r="B34" s="83">
        <v>2667250</v>
      </c>
      <c r="C34" s="127">
        <v>44448</v>
      </c>
      <c r="D34" s="84" t="s">
        <v>209</v>
      </c>
      <c r="E34" s="83"/>
      <c r="F34" s="83"/>
      <c r="G34" s="83">
        <v>1</v>
      </c>
      <c r="H34" s="83"/>
      <c r="I34" s="83"/>
      <c r="J34" s="83"/>
      <c r="K34" s="83"/>
      <c r="L34" s="83"/>
      <c r="M34" s="83"/>
      <c r="N34" s="83"/>
      <c r="O34" s="83">
        <v>1</v>
      </c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>
        <v>1</v>
      </c>
      <c r="AB34" s="83"/>
      <c r="AC34" s="83"/>
      <c r="AD34" s="83"/>
      <c r="AE34" s="83"/>
    </row>
    <row r="35" spans="1:31" s="10" customFormat="1" x14ac:dyDescent="0.25">
      <c r="A35" s="83">
        <v>31</v>
      </c>
      <c r="B35" s="83">
        <v>2838554</v>
      </c>
      <c r="C35" s="127">
        <v>44469</v>
      </c>
      <c r="D35" s="84" t="s">
        <v>218</v>
      </c>
      <c r="E35" s="83"/>
      <c r="F35" s="83"/>
      <c r="G35" s="83">
        <v>1</v>
      </c>
      <c r="H35" s="83"/>
      <c r="I35" s="83"/>
      <c r="J35" s="83"/>
      <c r="K35" s="83">
        <v>1</v>
      </c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>
        <v>1</v>
      </c>
      <c r="AB35" s="83"/>
      <c r="AC35" s="83"/>
      <c r="AD35" s="83"/>
      <c r="AE35" s="83"/>
    </row>
    <row r="36" spans="1:31" s="10" customFormat="1" x14ac:dyDescent="0.25">
      <c r="A36" s="83">
        <v>32</v>
      </c>
      <c r="B36" s="83">
        <v>2904598</v>
      </c>
      <c r="C36" s="127">
        <v>44478</v>
      </c>
      <c r="D36" s="84" t="s">
        <v>216</v>
      </c>
      <c r="E36" s="83"/>
      <c r="F36" s="83"/>
      <c r="G36" s="83">
        <v>1</v>
      </c>
      <c r="H36" s="83"/>
      <c r="I36" s="83"/>
      <c r="J36" s="83"/>
      <c r="K36" s="83">
        <v>1</v>
      </c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>
        <v>1</v>
      </c>
      <c r="AB36" s="83"/>
      <c r="AC36" s="83"/>
      <c r="AD36" s="83"/>
      <c r="AE36" s="83"/>
    </row>
    <row r="37" spans="1:31" x14ac:dyDescent="0.25">
      <c r="A37" s="83">
        <v>33</v>
      </c>
      <c r="B37" s="83">
        <v>3004468</v>
      </c>
      <c r="C37" s="127">
        <v>44490</v>
      </c>
      <c r="D37" s="84" t="s">
        <v>217</v>
      </c>
      <c r="E37" s="83"/>
      <c r="F37" s="83"/>
      <c r="G37" s="83">
        <v>1</v>
      </c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>
        <v>1</v>
      </c>
      <c r="X37" s="83"/>
      <c r="Y37" s="83"/>
      <c r="Z37" s="83"/>
      <c r="AA37" s="83">
        <v>1</v>
      </c>
      <c r="AB37" s="83"/>
      <c r="AC37" s="83"/>
      <c r="AD37" s="83"/>
      <c r="AE37" s="83"/>
    </row>
    <row r="38" spans="1:31" ht="17.25" customHeight="1" x14ac:dyDescent="0.25">
      <c r="A38" s="83">
        <v>34</v>
      </c>
      <c r="B38" s="83">
        <v>3056703</v>
      </c>
      <c r="C38" s="127">
        <v>44497</v>
      </c>
      <c r="D38" s="84" t="s">
        <v>213</v>
      </c>
      <c r="E38" s="83"/>
      <c r="F38" s="83"/>
      <c r="G38" s="83">
        <v>1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>
        <v>1</v>
      </c>
      <c r="X38" s="83"/>
      <c r="Y38" s="83"/>
      <c r="Z38" s="83"/>
      <c r="AA38" s="83">
        <v>1</v>
      </c>
      <c r="AB38" s="83"/>
      <c r="AC38" s="83"/>
      <c r="AD38" s="83"/>
      <c r="AE38" s="83"/>
    </row>
    <row r="39" spans="1:31" s="10" customFormat="1" ht="17.25" customHeight="1" x14ac:dyDescent="0.25">
      <c r="A39" s="83">
        <v>35</v>
      </c>
      <c r="B39" s="83">
        <v>3079556</v>
      </c>
      <c r="C39" s="127">
        <v>44501</v>
      </c>
      <c r="D39" s="84" t="s">
        <v>212</v>
      </c>
      <c r="E39" s="83"/>
      <c r="F39" s="83"/>
      <c r="G39" s="83">
        <v>1</v>
      </c>
      <c r="H39" s="83"/>
      <c r="I39" s="83"/>
      <c r="J39" s="83"/>
      <c r="K39" s="83">
        <v>1</v>
      </c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>
        <v>1</v>
      </c>
      <c r="AB39" s="83"/>
      <c r="AC39" s="83"/>
      <c r="AD39" s="83"/>
      <c r="AE39" s="83"/>
    </row>
    <row r="40" spans="1:31" s="10" customFormat="1" ht="17.25" customHeight="1" x14ac:dyDescent="0.25">
      <c r="A40" s="83">
        <v>36</v>
      </c>
      <c r="B40" s="83">
        <v>3128766</v>
      </c>
      <c r="C40" s="127">
        <v>44510</v>
      </c>
      <c r="D40" s="84" t="s">
        <v>211</v>
      </c>
      <c r="E40" s="83"/>
      <c r="F40" s="83"/>
      <c r="G40" s="83">
        <v>1</v>
      </c>
      <c r="H40" s="83"/>
      <c r="I40" s="83"/>
      <c r="J40" s="83"/>
      <c r="K40" s="83">
        <v>1</v>
      </c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>
        <v>1</v>
      </c>
      <c r="AB40" s="83"/>
      <c r="AC40" s="83"/>
      <c r="AD40" s="83"/>
      <c r="AE40" s="83"/>
    </row>
    <row r="41" spans="1:31" s="10" customFormat="1" ht="17.25" customHeight="1" x14ac:dyDescent="0.25">
      <c r="A41" s="83">
        <v>37</v>
      </c>
      <c r="B41" s="83">
        <v>17</v>
      </c>
      <c r="C41" s="127">
        <v>44524</v>
      </c>
      <c r="D41" s="84" t="s">
        <v>214</v>
      </c>
      <c r="E41" s="83">
        <v>1</v>
      </c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>
        <v>1</v>
      </c>
      <c r="X41" s="83"/>
      <c r="Y41" s="83"/>
      <c r="Z41" s="83"/>
      <c r="AA41" s="83">
        <v>1</v>
      </c>
      <c r="AB41" s="83"/>
      <c r="AC41" s="83"/>
      <c r="AD41" s="83"/>
      <c r="AE41" s="83">
        <v>1</v>
      </c>
    </row>
    <row r="42" spans="1:31" s="10" customFormat="1" ht="17.25" customHeight="1" x14ac:dyDescent="0.25">
      <c r="A42" s="83">
        <v>38</v>
      </c>
      <c r="B42" s="83">
        <v>18</v>
      </c>
      <c r="C42" s="127">
        <v>44529</v>
      </c>
      <c r="D42" s="84" t="s">
        <v>218</v>
      </c>
      <c r="E42" s="83">
        <v>1</v>
      </c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>
        <v>1</v>
      </c>
      <c r="X42" s="83"/>
      <c r="Y42" s="83"/>
      <c r="Z42" s="83"/>
      <c r="AA42" s="83">
        <v>1</v>
      </c>
      <c r="AB42" s="83"/>
      <c r="AC42" s="83"/>
      <c r="AD42" s="83"/>
      <c r="AE42" s="83">
        <v>1</v>
      </c>
    </row>
    <row r="43" spans="1:31" s="10" customFormat="1" ht="17.25" customHeight="1" x14ac:dyDescent="0.25">
      <c r="A43" s="83">
        <v>39</v>
      </c>
      <c r="B43" s="83">
        <v>3368715</v>
      </c>
      <c r="C43" s="127">
        <v>44538</v>
      </c>
      <c r="D43" s="84" t="s">
        <v>212</v>
      </c>
      <c r="E43" s="83"/>
      <c r="F43" s="83"/>
      <c r="G43" s="83">
        <v>1</v>
      </c>
      <c r="H43" s="83"/>
      <c r="I43" s="83"/>
      <c r="J43" s="83"/>
      <c r="K43" s="83"/>
      <c r="L43" s="83">
        <v>1</v>
      </c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>
        <v>1</v>
      </c>
      <c r="AB43" s="83"/>
      <c r="AC43" s="83"/>
      <c r="AD43" s="83"/>
      <c r="AE43" s="83"/>
    </row>
    <row r="44" spans="1:31" s="10" customFormat="1" ht="17.25" customHeight="1" x14ac:dyDescent="0.25">
      <c r="A44" s="83">
        <v>40</v>
      </c>
      <c r="B44" s="83">
        <v>19</v>
      </c>
      <c r="C44" s="127">
        <v>44546</v>
      </c>
      <c r="D44" s="84" t="s">
        <v>219</v>
      </c>
      <c r="E44" s="83">
        <v>1</v>
      </c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>
        <v>1</v>
      </c>
      <c r="X44" s="83"/>
      <c r="Y44" s="83"/>
      <c r="Z44" s="83"/>
      <c r="AA44" s="83">
        <v>1</v>
      </c>
      <c r="AB44" s="83"/>
      <c r="AC44" s="83"/>
      <c r="AD44" s="83"/>
      <c r="AE44" s="83">
        <v>1</v>
      </c>
    </row>
    <row r="45" spans="1:31" x14ac:dyDescent="0.25">
      <c r="A45" s="83"/>
      <c r="B45" s="83"/>
      <c r="C45" s="83" t="s">
        <v>151</v>
      </c>
      <c r="D45" s="83"/>
      <c r="E45" s="83">
        <f>SUM(E5:E44)</f>
        <v>17</v>
      </c>
      <c r="F45" s="83"/>
      <c r="G45" s="83">
        <f>SUM(G5:G44)</f>
        <v>23</v>
      </c>
      <c r="H45" s="83"/>
      <c r="I45" s="83"/>
      <c r="J45" s="83"/>
      <c r="K45" s="83">
        <f>SUM(K5:K44)</f>
        <v>9</v>
      </c>
      <c r="L45" s="83">
        <f>SUM(L5:L44)</f>
        <v>1</v>
      </c>
      <c r="M45" s="83"/>
      <c r="N45" s="83"/>
      <c r="O45" s="83">
        <f>SUM(O5:O44)</f>
        <v>1</v>
      </c>
      <c r="P45" s="83"/>
      <c r="Q45" s="83"/>
      <c r="R45" s="83"/>
      <c r="S45" s="83"/>
      <c r="T45" s="83"/>
      <c r="U45" s="83"/>
      <c r="V45" s="83"/>
      <c r="W45" s="83">
        <f>SUM(W5:W44)</f>
        <v>29</v>
      </c>
      <c r="X45" s="83"/>
      <c r="Y45" s="83"/>
      <c r="Z45" s="83"/>
      <c r="AA45" s="83">
        <f>SUM(AA5:AA44)</f>
        <v>40</v>
      </c>
      <c r="AB45" s="83"/>
      <c r="AC45" s="83"/>
      <c r="AD45" s="83">
        <f>SUM(AD5:AD44)</f>
        <v>6</v>
      </c>
      <c r="AE45" s="83">
        <f>SUM(AE5:AE44)</f>
        <v>6</v>
      </c>
    </row>
    <row r="46" spans="1:31" x14ac:dyDescent="0.25">
      <c r="A46" s="129"/>
      <c r="B46" s="129"/>
      <c r="C46" s="129"/>
      <c r="D46" s="129"/>
      <c r="E46" s="85" t="s">
        <v>121</v>
      </c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31"/>
      <c r="Y46" s="131"/>
      <c r="Z46" s="131"/>
      <c r="AA46" s="132"/>
      <c r="AB46" s="131"/>
      <c r="AC46" s="131"/>
      <c r="AD46" s="131"/>
      <c r="AE46" s="131"/>
    </row>
    <row r="47" spans="1:31" x14ac:dyDescent="0.25">
      <c r="A47" s="130" t="s">
        <v>250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</row>
    <row r="48" spans="1:31" x14ac:dyDescent="0.25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</row>
    <row r="49" spans="1:31" x14ac:dyDescent="0.2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</sheetData>
  <mergeCells count="12">
    <mergeCell ref="A1:AE1"/>
    <mergeCell ref="A47:AE47"/>
    <mergeCell ref="A2:A3"/>
    <mergeCell ref="B2:B3"/>
    <mergeCell ref="C2:C3"/>
    <mergeCell ref="D2:D3"/>
    <mergeCell ref="E2:I2"/>
    <mergeCell ref="P2:V2"/>
    <mergeCell ref="W2:Z2"/>
    <mergeCell ref="AA2:AC2"/>
    <mergeCell ref="AD2:AE2"/>
    <mergeCell ref="J2:O2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colBreaks count="1" manualBreakCount="1">
    <brk id="1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zoomScaleNormal="100" workbookViewId="0">
      <selection activeCell="A11" sqref="A1:T11"/>
    </sheetView>
  </sheetViews>
  <sheetFormatPr defaultRowHeight="15" x14ac:dyDescent="0.25"/>
  <cols>
    <col min="1" max="1" width="6.5703125" customWidth="1"/>
    <col min="2" max="2" width="16.42578125" customWidth="1"/>
    <col min="3" max="3" width="6.85546875" customWidth="1"/>
    <col min="4" max="4" width="6.7109375" customWidth="1"/>
    <col min="5" max="5" width="7" customWidth="1"/>
    <col min="7" max="7" width="6.5703125" customWidth="1"/>
    <col min="8" max="8" width="7" customWidth="1"/>
    <col min="9" max="9" width="7.42578125" customWidth="1"/>
    <col min="11" max="12" width="6.42578125" customWidth="1"/>
    <col min="13" max="13" width="6.85546875" customWidth="1"/>
    <col min="15" max="15" width="6.42578125" customWidth="1"/>
    <col min="16" max="17" width="6.5703125" customWidth="1"/>
    <col min="19" max="19" width="22.42578125" customWidth="1"/>
    <col min="20" max="20" width="11.28515625" customWidth="1"/>
  </cols>
  <sheetData>
    <row r="1" spans="1:20" ht="33.75" customHeight="1" x14ac:dyDescent="0.25">
      <c r="A1" s="135" t="s">
        <v>206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</row>
    <row r="2" spans="1:20" x14ac:dyDescent="0.25">
      <c r="A2" s="136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251.25" customHeight="1" x14ac:dyDescent="0.25">
      <c r="A3" s="138" t="s">
        <v>155</v>
      </c>
      <c r="B3" s="138" t="s">
        <v>166</v>
      </c>
      <c r="C3" s="139" t="s">
        <v>167</v>
      </c>
      <c r="D3" s="139"/>
      <c r="E3" s="139"/>
      <c r="F3" s="139"/>
      <c r="G3" s="139" t="s">
        <v>168</v>
      </c>
      <c r="H3" s="139"/>
      <c r="I3" s="139"/>
      <c r="J3" s="139"/>
      <c r="K3" s="143" t="s">
        <v>169</v>
      </c>
      <c r="L3" s="143"/>
      <c r="M3" s="143"/>
      <c r="N3" s="143"/>
      <c r="O3" s="143" t="s">
        <v>170</v>
      </c>
      <c r="P3" s="143"/>
      <c r="Q3" s="143"/>
      <c r="R3" s="143"/>
      <c r="S3" s="143" t="s">
        <v>171</v>
      </c>
      <c r="T3" s="143" t="s">
        <v>172</v>
      </c>
    </row>
    <row r="4" spans="1:20" ht="47.25" customHeight="1" x14ac:dyDescent="0.25">
      <c r="A4" s="138"/>
      <c r="B4" s="138"/>
      <c r="C4" s="140" t="s">
        <v>173</v>
      </c>
      <c r="D4" s="140" t="s">
        <v>174</v>
      </c>
      <c r="E4" s="140" t="s">
        <v>175</v>
      </c>
      <c r="F4" s="140" t="s">
        <v>176</v>
      </c>
      <c r="G4" s="140" t="s">
        <v>173</v>
      </c>
      <c r="H4" s="140" t="s">
        <v>174</v>
      </c>
      <c r="I4" s="140" t="s">
        <v>175</v>
      </c>
      <c r="J4" s="140" t="s">
        <v>176</v>
      </c>
      <c r="K4" s="144" t="s">
        <v>173</v>
      </c>
      <c r="L4" s="144" t="s">
        <v>174</v>
      </c>
      <c r="M4" s="144" t="s">
        <v>175</v>
      </c>
      <c r="N4" s="144" t="s">
        <v>176</v>
      </c>
      <c r="O4" s="144" t="s">
        <v>173</v>
      </c>
      <c r="P4" s="144" t="s">
        <v>174</v>
      </c>
      <c r="Q4" s="144" t="s">
        <v>175</v>
      </c>
      <c r="R4" s="144" t="s">
        <v>176</v>
      </c>
      <c r="S4" s="143"/>
      <c r="T4" s="143"/>
    </row>
    <row r="5" spans="1:20" x14ac:dyDescent="0.25">
      <c r="A5" s="140">
        <v>1</v>
      </c>
      <c r="B5" s="140">
        <v>2</v>
      </c>
      <c r="C5" s="140">
        <v>3</v>
      </c>
      <c r="D5" s="140">
        <v>4</v>
      </c>
      <c r="E5" s="140">
        <v>5</v>
      </c>
      <c r="F5" s="140">
        <v>6</v>
      </c>
      <c r="G5" s="140">
        <v>7</v>
      </c>
      <c r="H5" s="140">
        <v>8</v>
      </c>
      <c r="I5" s="140">
        <v>9</v>
      </c>
      <c r="J5" s="140">
        <v>10</v>
      </c>
      <c r="K5" s="86">
        <v>11</v>
      </c>
      <c r="L5" s="86">
        <v>12</v>
      </c>
      <c r="M5" s="86">
        <v>13</v>
      </c>
      <c r="N5" s="86">
        <v>14</v>
      </c>
      <c r="O5" s="86">
        <v>15</v>
      </c>
      <c r="P5" s="86">
        <v>16</v>
      </c>
      <c r="Q5" s="86">
        <v>17</v>
      </c>
      <c r="R5" s="86">
        <v>18</v>
      </c>
      <c r="S5" s="86">
        <v>19</v>
      </c>
      <c r="T5" s="86">
        <v>20</v>
      </c>
    </row>
    <row r="6" spans="1:20" ht="30" x14ac:dyDescent="0.25">
      <c r="A6" s="140">
        <v>1</v>
      </c>
      <c r="B6" s="140" t="s">
        <v>229</v>
      </c>
      <c r="C6" s="140">
        <v>0</v>
      </c>
      <c r="D6" s="140">
        <v>0</v>
      </c>
      <c r="E6" s="140">
        <v>0</v>
      </c>
      <c r="F6" s="140">
        <v>1.175E-2</v>
      </c>
      <c r="G6" s="140">
        <v>0</v>
      </c>
      <c r="H6" s="140">
        <v>0</v>
      </c>
      <c r="I6" s="140">
        <v>0</v>
      </c>
      <c r="J6" s="140">
        <v>4.0939999999999997E-2</v>
      </c>
      <c r="K6" s="86">
        <v>0</v>
      </c>
      <c r="L6" s="86">
        <v>0</v>
      </c>
      <c r="M6" s="86">
        <v>0</v>
      </c>
      <c r="N6" s="86">
        <v>0.50743000000000005</v>
      </c>
      <c r="O6" s="86">
        <v>0</v>
      </c>
      <c r="P6" s="86">
        <v>0</v>
      </c>
      <c r="Q6" s="86">
        <v>0</v>
      </c>
      <c r="R6" s="86">
        <v>8.7720000000000006E-2</v>
      </c>
      <c r="S6" s="86">
        <v>0</v>
      </c>
      <c r="T6" s="86">
        <v>4</v>
      </c>
    </row>
    <row r="7" spans="1:20" x14ac:dyDescent="0.25">
      <c r="A7" s="138" t="s">
        <v>55</v>
      </c>
      <c r="B7" s="138"/>
      <c r="C7" s="140">
        <v>0</v>
      </c>
      <c r="D7" s="140">
        <v>0</v>
      </c>
      <c r="E7" s="140">
        <v>0</v>
      </c>
      <c r="F7" s="140">
        <f>F6</f>
        <v>1.175E-2</v>
      </c>
      <c r="G7" s="140">
        <v>0</v>
      </c>
      <c r="H7" s="140">
        <v>0</v>
      </c>
      <c r="I7" s="140">
        <v>0</v>
      </c>
      <c r="J7" s="140">
        <f>J6</f>
        <v>4.0939999999999997E-2</v>
      </c>
      <c r="K7" s="86">
        <v>0</v>
      </c>
      <c r="L7" s="86">
        <v>0</v>
      </c>
      <c r="M7" s="86">
        <f>M6</f>
        <v>0</v>
      </c>
      <c r="N7" s="86">
        <f>N6</f>
        <v>0.50743000000000005</v>
      </c>
      <c r="O7" s="86">
        <v>0</v>
      </c>
      <c r="P7" s="86">
        <v>0</v>
      </c>
      <c r="Q7" s="86">
        <v>0</v>
      </c>
      <c r="R7" s="86">
        <f>R6</f>
        <v>8.7720000000000006E-2</v>
      </c>
      <c r="S7" s="86">
        <v>0</v>
      </c>
      <c r="T7" s="86">
        <v>4</v>
      </c>
    </row>
    <row r="8" spans="1:20" s="10" customFormat="1" x14ac:dyDescent="0.2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2"/>
      <c r="N8" s="142"/>
      <c r="O8" s="142"/>
      <c r="P8" s="142"/>
      <c r="Q8" s="142"/>
      <c r="R8" s="142"/>
      <c r="S8" s="142"/>
      <c r="T8" s="142"/>
    </row>
    <row r="9" spans="1:20" s="10" customFormat="1" x14ac:dyDescent="0.25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2"/>
      <c r="N9" s="142"/>
      <c r="O9" s="142"/>
      <c r="P9" s="142"/>
      <c r="Q9" s="142"/>
      <c r="R9" s="142"/>
      <c r="S9" s="142"/>
      <c r="T9" s="142"/>
    </row>
    <row r="10" spans="1:20" ht="15.75" x14ac:dyDescent="0.25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</row>
    <row r="11" spans="1:20" ht="15.75" x14ac:dyDescent="0.25">
      <c r="A11" s="134" t="s">
        <v>251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</row>
    <row r="30" spans="19:19" x14ac:dyDescent="0.25">
      <c r="S30" t="s">
        <v>121</v>
      </c>
    </row>
  </sheetData>
  <mergeCells count="11">
    <mergeCell ref="A7:B7"/>
    <mergeCell ref="A11:T11"/>
    <mergeCell ref="S3:S4"/>
    <mergeCell ref="T3:T4"/>
    <mergeCell ref="A1:T1"/>
    <mergeCell ref="A3:A4"/>
    <mergeCell ref="B3:B4"/>
    <mergeCell ref="C3:F3"/>
    <mergeCell ref="G3:J3"/>
    <mergeCell ref="K3:N3"/>
    <mergeCell ref="O3:R3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11"/>
  <sheetViews>
    <sheetView zoomScaleNormal="100" workbookViewId="0">
      <selection activeCell="M3" sqref="M3"/>
    </sheetView>
  </sheetViews>
  <sheetFormatPr defaultRowHeight="15" x14ac:dyDescent="0.25"/>
  <cols>
    <col min="1" max="1" width="5.85546875" customWidth="1"/>
    <col min="2" max="2" width="11.140625" customWidth="1"/>
    <col min="3" max="3" width="16" customWidth="1"/>
    <col min="4" max="4" width="19.140625" customWidth="1"/>
    <col min="5" max="5" width="18" customWidth="1"/>
    <col min="6" max="6" width="11.85546875" customWidth="1"/>
    <col min="7" max="7" width="18.5703125" customWidth="1"/>
    <col min="8" max="8" width="14.42578125" customWidth="1"/>
    <col min="9" max="9" width="12" customWidth="1"/>
    <col min="10" max="10" width="11.5703125" customWidth="1"/>
    <col min="11" max="11" width="20.5703125" customWidth="1"/>
  </cols>
  <sheetData>
    <row r="1" spans="1:11" ht="52.5" customHeight="1" x14ac:dyDescent="0.25">
      <c r="A1" s="133" t="s">
        <v>204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15.75" x14ac:dyDescent="0.25">
      <c r="A2" s="1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10.25" x14ac:dyDescent="0.25">
      <c r="A3" s="19" t="s">
        <v>155</v>
      </c>
      <c r="B3" s="19" t="s">
        <v>156</v>
      </c>
      <c r="C3" s="19" t="s">
        <v>157</v>
      </c>
      <c r="D3" s="19" t="s">
        <v>158</v>
      </c>
      <c r="E3" s="19" t="s">
        <v>159</v>
      </c>
      <c r="F3" s="19" t="s">
        <v>160</v>
      </c>
      <c r="G3" s="19" t="s">
        <v>161</v>
      </c>
      <c r="H3" s="19" t="s">
        <v>162</v>
      </c>
      <c r="I3" s="19" t="s">
        <v>163</v>
      </c>
      <c r="J3" s="19" t="s">
        <v>164</v>
      </c>
      <c r="K3" s="19" t="s">
        <v>165</v>
      </c>
    </row>
    <row r="4" spans="1:11" ht="15.75" x14ac:dyDescent="0.25">
      <c r="A4" s="19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19">
        <v>8</v>
      </c>
      <c r="I4" s="19">
        <v>9</v>
      </c>
      <c r="J4" s="19">
        <v>10</v>
      </c>
      <c r="K4" s="19">
        <v>11</v>
      </c>
    </row>
    <row r="5" spans="1:11" ht="78.75" x14ac:dyDescent="0.25">
      <c r="A5" s="22">
        <v>1</v>
      </c>
      <c r="B5" s="22" t="s">
        <v>177</v>
      </c>
      <c r="C5" s="22" t="s">
        <v>178</v>
      </c>
      <c r="D5" s="22" t="s">
        <v>183</v>
      </c>
      <c r="E5" s="22" t="s">
        <v>253</v>
      </c>
      <c r="F5" s="146" t="s">
        <v>179</v>
      </c>
      <c r="G5" s="22" t="s">
        <v>205</v>
      </c>
      <c r="H5" s="22">
        <v>17</v>
      </c>
      <c r="I5" s="22" t="s">
        <v>181</v>
      </c>
      <c r="J5" s="22" t="s">
        <v>180</v>
      </c>
      <c r="K5" s="22" t="s">
        <v>180</v>
      </c>
    </row>
    <row r="6" spans="1:11" s="10" customFormat="1" ht="15.75" x14ac:dyDescent="0.25">
      <c r="A6" s="108"/>
      <c r="B6" s="108"/>
      <c r="C6" s="108"/>
      <c r="D6" s="108"/>
      <c r="E6" s="108"/>
      <c r="F6" s="147"/>
      <c r="G6" s="108"/>
      <c r="H6" s="108"/>
      <c r="I6" s="108"/>
      <c r="J6" s="108"/>
      <c r="K6" s="108"/>
    </row>
    <row r="7" spans="1:11" s="10" customFormat="1" ht="15.75" x14ac:dyDescent="0.25">
      <c r="A7" s="108"/>
      <c r="B7" s="108"/>
      <c r="C7" s="108"/>
      <c r="D7" s="108"/>
      <c r="E7" s="108"/>
      <c r="F7" s="147"/>
      <c r="G7" s="108"/>
      <c r="H7" s="108"/>
      <c r="I7" s="108"/>
      <c r="J7" s="108"/>
      <c r="K7" s="108"/>
    </row>
    <row r="8" spans="1:11" ht="15.75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5.75" x14ac:dyDescent="0.25">
      <c r="A9" s="113" t="s">
        <v>252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</row>
    <row r="10" spans="1:11" ht="15.75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ht="15.75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</row>
  </sheetData>
  <mergeCells count="2">
    <mergeCell ref="A1:K1"/>
    <mergeCell ref="A9:K9"/>
  </mergeCells>
  <pageMargins left="0.7" right="0.7" top="0.75" bottom="0.75" header="0.3" footer="0.3"/>
  <pageSetup paperSize="9" scale="7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O13"/>
  <sheetViews>
    <sheetView zoomScaleNormal="100" zoomScaleSheetLayoutView="100" workbookViewId="0">
      <selection sqref="A1:J13"/>
    </sheetView>
  </sheetViews>
  <sheetFormatPr defaultRowHeight="15" x14ac:dyDescent="0.25"/>
  <cols>
    <col min="1" max="1" width="28" customWidth="1"/>
    <col min="2" max="2" width="10.7109375" style="10" customWidth="1"/>
    <col min="3" max="3" width="7.42578125" style="10" customWidth="1"/>
    <col min="4" max="4" width="11.7109375" style="10" customWidth="1"/>
    <col min="5" max="5" width="8.7109375" style="10" customWidth="1"/>
    <col min="6" max="6" width="8.5703125" customWidth="1"/>
    <col min="7" max="7" width="11.5703125" style="10" customWidth="1"/>
    <col min="8" max="8" width="16" style="10" customWidth="1"/>
    <col min="9" max="9" width="13.7109375" customWidth="1"/>
    <col min="10" max="10" width="17.7109375" customWidth="1"/>
  </cols>
  <sheetData>
    <row r="1" spans="1:15" ht="40.5" customHeight="1" x14ac:dyDescent="0.25">
      <c r="A1" s="43" t="s">
        <v>119</v>
      </c>
      <c r="B1" s="43"/>
      <c r="C1" s="43"/>
      <c r="D1" s="43"/>
      <c r="E1" s="43"/>
      <c r="F1" s="43"/>
      <c r="G1" s="43"/>
      <c r="H1" s="43"/>
      <c r="I1" s="43"/>
      <c r="J1" s="43"/>
    </row>
    <row r="2" spans="1:15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5" ht="94.5" customHeight="1" x14ac:dyDescent="0.25">
      <c r="A3" s="44" t="s">
        <v>102</v>
      </c>
      <c r="B3" s="45" t="s">
        <v>187</v>
      </c>
      <c r="C3" s="46"/>
      <c r="D3" s="44" t="s">
        <v>195</v>
      </c>
      <c r="E3" s="47" t="s">
        <v>188</v>
      </c>
      <c r="F3" s="48"/>
      <c r="G3" s="44" t="s">
        <v>195</v>
      </c>
      <c r="H3" s="49" t="s">
        <v>189</v>
      </c>
      <c r="I3" s="50"/>
      <c r="J3" s="44" t="s">
        <v>195</v>
      </c>
    </row>
    <row r="4" spans="1:15" s="10" customFormat="1" ht="15.75" x14ac:dyDescent="0.25">
      <c r="A4" s="51"/>
      <c r="B4" s="7">
        <v>2021</v>
      </c>
      <c r="C4" s="7">
        <v>2020</v>
      </c>
      <c r="D4" s="51"/>
      <c r="E4" s="7">
        <v>2021</v>
      </c>
      <c r="F4" s="52">
        <v>2020</v>
      </c>
      <c r="G4" s="51"/>
      <c r="H4" s="52" t="s">
        <v>193</v>
      </c>
      <c r="I4" s="52" t="s">
        <v>194</v>
      </c>
      <c r="J4" s="51"/>
    </row>
    <row r="5" spans="1:15" ht="18.75" x14ac:dyDescent="0.25">
      <c r="A5" s="14" t="s">
        <v>55</v>
      </c>
      <c r="B5" s="52">
        <f>B6+B7+B8+B9</f>
        <v>513</v>
      </c>
      <c r="C5" s="53">
        <f>C6+C7+C8+C9</f>
        <v>520</v>
      </c>
      <c r="D5" s="53">
        <f>(B5-C5)/C5*100</f>
        <v>-1.3461538461538463</v>
      </c>
      <c r="E5" s="52">
        <f>E6+E7+E8+E9</f>
        <v>510</v>
      </c>
      <c r="F5" s="53">
        <f>F6+F7+F8+F9</f>
        <v>520</v>
      </c>
      <c r="G5" s="53">
        <f t="shared" ref="G5:G6" si="0">(E5-F5)/F5*100</f>
        <v>-1.9230769230769231</v>
      </c>
      <c r="H5" s="54">
        <v>0</v>
      </c>
      <c r="I5" s="54">
        <v>0</v>
      </c>
      <c r="J5" s="54">
        <v>0</v>
      </c>
    </row>
    <row r="6" spans="1:15" ht="18.75" x14ac:dyDescent="0.25">
      <c r="A6" s="14" t="s">
        <v>6</v>
      </c>
      <c r="B6" s="7">
        <v>44</v>
      </c>
      <c r="C6" s="53">
        <v>62</v>
      </c>
      <c r="D6" s="53">
        <f t="shared" ref="D6:D8" si="1">(B6-C6)/C6*100</f>
        <v>-29.032258064516132</v>
      </c>
      <c r="E6" s="53">
        <v>41</v>
      </c>
      <c r="F6" s="53">
        <v>62</v>
      </c>
      <c r="G6" s="53">
        <f t="shared" si="0"/>
        <v>-33.87096774193548</v>
      </c>
      <c r="H6" s="54">
        <v>0</v>
      </c>
      <c r="I6" s="54">
        <v>0</v>
      </c>
      <c r="J6" s="54">
        <v>0</v>
      </c>
      <c r="O6" t="s">
        <v>196</v>
      </c>
    </row>
    <row r="7" spans="1:15" ht="46.5" customHeight="1" x14ac:dyDescent="0.25">
      <c r="A7" s="14" t="s">
        <v>190</v>
      </c>
      <c r="B7" s="7">
        <v>5</v>
      </c>
      <c r="C7" s="53">
        <v>0</v>
      </c>
      <c r="D7" s="53">
        <v>100</v>
      </c>
      <c r="E7" s="53">
        <v>5</v>
      </c>
      <c r="F7" s="53">
        <v>0</v>
      </c>
      <c r="G7" s="53">
        <v>0</v>
      </c>
      <c r="H7" s="54">
        <v>0</v>
      </c>
      <c r="I7" s="54">
        <v>0</v>
      </c>
      <c r="J7" s="54">
        <v>0</v>
      </c>
    </row>
    <row r="8" spans="1:15" ht="79.5" customHeight="1" x14ac:dyDescent="0.25">
      <c r="A8" s="14" t="s">
        <v>191</v>
      </c>
      <c r="B8" s="7">
        <v>464</v>
      </c>
      <c r="C8" s="53">
        <v>458</v>
      </c>
      <c r="D8" s="53">
        <f t="shared" si="1"/>
        <v>1.3100436681222707</v>
      </c>
      <c r="E8" s="53">
        <v>464</v>
      </c>
      <c r="F8" s="53">
        <v>458</v>
      </c>
      <c r="G8" s="53">
        <f t="shared" ref="G8" si="2">(E8-F8)/F8*100</f>
        <v>1.3100436681222707</v>
      </c>
      <c r="H8" s="54">
        <v>0</v>
      </c>
      <c r="I8" s="54">
        <v>0</v>
      </c>
      <c r="J8" s="54">
        <v>0</v>
      </c>
    </row>
    <row r="9" spans="1:15" ht="47.25" x14ac:dyDescent="0.25">
      <c r="A9" s="15" t="s">
        <v>192</v>
      </c>
      <c r="B9" s="52" t="s">
        <v>197</v>
      </c>
      <c r="C9" s="53">
        <v>0</v>
      </c>
      <c r="D9" s="53">
        <v>0</v>
      </c>
      <c r="E9" s="53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</row>
    <row r="10" spans="1:15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5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5" x14ac:dyDescent="0.25">
      <c r="A12" s="55" t="s">
        <v>234</v>
      </c>
      <c r="B12" s="55"/>
      <c r="C12" s="56"/>
      <c r="D12" s="56"/>
      <c r="E12" s="56"/>
      <c r="F12" s="56"/>
      <c r="G12" s="56"/>
      <c r="H12" s="56"/>
      <c r="I12" s="9"/>
      <c r="J12" s="9"/>
    </row>
    <row r="13" spans="1:15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</row>
  </sheetData>
  <mergeCells count="8">
    <mergeCell ref="J3:J4"/>
    <mergeCell ref="A1:J1"/>
    <mergeCell ref="B3:C3"/>
    <mergeCell ref="E3:F3"/>
    <mergeCell ref="H3:I3"/>
    <mergeCell ref="A3:A4"/>
    <mergeCell ref="D3:D4"/>
    <mergeCell ref="G3:G4"/>
  </mergeCells>
  <dataValidations count="2">
    <dataValidation type="decimal" allowBlank="1" showErrorMessage="1" errorTitle="Ошибка ввода." error="В ячейку можно записать только число от -999999999999 до 999999999999" prompt="Введите число" sqref="C5:D9 E6:E9 F5:G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9:J9 H5:J8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48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H15"/>
  <sheetViews>
    <sheetView zoomScaleNormal="100" zoomScaleSheetLayoutView="100" workbookViewId="0">
      <selection sqref="A1:G15"/>
    </sheetView>
  </sheetViews>
  <sheetFormatPr defaultRowHeight="15" x14ac:dyDescent="0.25"/>
  <cols>
    <col min="1" max="1" width="6.85546875" customWidth="1"/>
    <col min="2" max="2" width="26.42578125" customWidth="1"/>
    <col min="3" max="4" width="12.5703125" customWidth="1"/>
    <col min="6" max="6" width="11.5703125" customWidth="1"/>
  </cols>
  <sheetData>
    <row r="1" spans="1:8" ht="24.75" customHeight="1" x14ac:dyDescent="0.25">
      <c r="A1" s="57" t="s">
        <v>221</v>
      </c>
      <c r="B1" s="57"/>
      <c r="C1" s="57"/>
      <c r="D1" s="57"/>
      <c r="E1" s="57"/>
      <c r="F1" s="57"/>
      <c r="G1" s="57"/>
    </row>
    <row r="2" spans="1:8" ht="15.75" customHeight="1" x14ac:dyDescent="0.25">
      <c r="A2" s="35" t="s">
        <v>0</v>
      </c>
      <c r="B2" s="29" t="s">
        <v>17</v>
      </c>
      <c r="C2" s="35" t="s">
        <v>4</v>
      </c>
      <c r="D2" s="36" t="s">
        <v>186</v>
      </c>
      <c r="E2" s="36" t="s">
        <v>120</v>
      </c>
      <c r="F2" s="29" t="s">
        <v>5</v>
      </c>
      <c r="G2" s="40"/>
    </row>
    <row r="3" spans="1:8" ht="31.5" customHeight="1" x14ac:dyDescent="0.25">
      <c r="A3" s="35"/>
      <c r="B3" s="29"/>
      <c r="C3" s="35"/>
      <c r="D3" s="58"/>
      <c r="E3" s="58"/>
      <c r="F3" s="29"/>
      <c r="G3" s="40"/>
    </row>
    <row r="4" spans="1:8" ht="24.75" customHeight="1" x14ac:dyDescent="0.25">
      <c r="A4" s="6">
        <v>1</v>
      </c>
      <c r="B4" s="6" t="s">
        <v>18</v>
      </c>
      <c r="C4" s="6" t="s">
        <v>198</v>
      </c>
      <c r="D4" s="6">
        <v>39.154000000000003</v>
      </c>
      <c r="E4" s="6">
        <v>36.944000000000003</v>
      </c>
      <c r="F4" s="39">
        <f>(D4-E4)/E4*100</f>
        <v>5.982026851450847</v>
      </c>
      <c r="G4" s="40"/>
    </row>
    <row r="5" spans="1:8" ht="32.25" customHeight="1" x14ac:dyDescent="0.25">
      <c r="A5" s="6">
        <v>2</v>
      </c>
      <c r="B5" s="6" t="s">
        <v>19</v>
      </c>
      <c r="C5" s="6" t="s">
        <v>198</v>
      </c>
      <c r="D5" s="6" t="s">
        <v>16</v>
      </c>
      <c r="E5" s="6" t="s">
        <v>16</v>
      </c>
      <c r="F5" s="39" t="s">
        <v>121</v>
      </c>
      <c r="G5" s="40"/>
    </row>
    <row r="6" spans="1:8" ht="27" customHeight="1" x14ac:dyDescent="0.25">
      <c r="A6" s="6">
        <v>3</v>
      </c>
      <c r="B6" s="6" t="s">
        <v>20</v>
      </c>
      <c r="C6" s="6" t="s">
        <v>198</v>
      </c>
      <c r="D6" s="6">
        <v>62.567999999999998</v>
      </c>
      <c r="E6" s="6">
        <v>62.622</v>
      </c>
      <c r="F6" s="39">
        <f t="shared" ref="F6:F11" si="0">(D6-E6)/E6*100</f>
        <v>-8.623167576890238E-2</v>
      </c>
      <c r="G6" s="40"/>
      <c r="H6" s="16"/>
    </row>
    <row r="7" spans="1:8" ht="30.75" customHeight="1" x14ac:dyDescent="0.25">
      <c r="A7" s="6">
        <v>4</v>
      </c>
      <c r="B7" s="6" t="s">
        <v>21</v>
      </c>
      <c r="C7" s="6" t="s">
        <v>198</v>
      </c>
      <c r="D7" s="6" t="s">
        <v>16</v>
      </c>
      <c r="E7" s="6" t="s">
        <v>16</v>
      </c>
      <c r="F7" s="39" t="s">
        <v>121</v>
      </c>
      <c r="G7" s="40"/>
    </row>
    <row r="8" spans="1:8" ht="30.75" customHeight="1" x14ac:dyDescent="0.25">
      <c r="A8" s="6">
        <v>5</v>
      </c>
      <c r="B8" s="6" t="s">
        <v>22</v>
      </c>
      <c r="C8" s="6" t="s">
        <v>198</v>
      </c>
      <c r="D8" s="6" t="s">
        <v>16</v>
      </c>
      <c r="E8" s="6" t="s">
        <v>16</v>
      </c>
      <c r="F8" s="39" t="s">
        <v>121</v>
      </c>
      <c r="G8" s="40"/>
    </row>
    <row r="9" spans="1:8" ht="30" customHeight="1" x14ac:dyDescent="0.25">
      <c r="A9" s="6">
        <v>6</v>
      </c>
      <c r="B9" s="6" t="s">
        <v>23</v>
      </c>
      <c r="C9" s="6" t="s">
        <v>198</v>
      </c>
      <c r="D9" s="6" t="s">
        <v>16</v>
      </c>
      <c r="E9" s="6" t="s">
        <v>16</v>
      </c>
      <c r="F9" s="39" t="s">
        <v>121</v>
      </c>
      <c r="G9" s="40"/>
    </row>
    <row r="10" spans="1:8" ht="32.25" customHeight="1" x14ac:dyDescent="0.25">
      <c r="A10" s="6">
        <v>7</v>
      </c>
      <c r="B10" s="6" t="s">
        <v>24</v>
      </c>
      <c r="C10" s="6" t="s">
        <v>199</v>
      </c>
      <c r="D10" s="6">
        <v>44</v>
      </c>
      <c r="E10" s="6">
        <v>43</v>
      </c>
      <c r="F10" s="39">
        <f t="shared" si="0"/>
        <v>2.3255813953488373</v>
      </c>
      <c r="G10" s="40"/>
    </row>
    <row r="11" spans="1:8" ht="30" customHeight="1" x14ac:dyDescent="0.25">
      <c r="A11" s="6">
        <v>8</v>
      </c>
      <c r="B11" s="6" t="s">
        <v>25</v>
      </c>
      <c r="C11" s="6" t="s">
        <v>199</v>
      </c>
      <c r="D11" s="6">
        <v>7</v>
      </c>
      <c r="E11" s="6">
        <v>6</v>
      </c>
      <c r="F11" s="39">
        <f t="shared" si="0"/>
        <v>16.666666666666664</v>
      </c>
      <c r="G11" s="40"/>
    </row>
    <row r="12" spans="1:8" ht="27" customHeight="1" x14ac:dyDescent="0.25">
      <c r="A12" s="6">
        <v>9</v>
      </c>
      <c r="B12" s="6" t="s">
        <v>26</v>
      </c>
      <c r="C12" s="6" t="s">
        <v>199</v>
      </c>
      <c r="D12" s="6"/>
      <c r="E12" s="6"/>
      <c r="F12" s="6"/>
      <c r="G12" s="40"/>
    </row>
    <row r="13" spans="1:8" ht="35.25" customHeight="1" x14ac:dyDescent="0.25">
      <c r="A13" s="6">
        <v>10</v>
      </c>
      <c r="B13" s="6" t="s">
        <v>27</v>
      </c>
      <c r="C13" s="6" t="s">
        <v>199</v>
      </c>
      <c r="D13" s="6"/>
      <c r="E13" s="6"/>
      <c r="F13" s="6"/>
      <c r="G13" s="40"/>
    </row>
    <row r="14" spans="1:8" ht="15.75" x14ac:dyDescent="0.25">
      <c r="A14" s="59"/>
      <c r="B14" s="59"/>
      <c r="C14" s="59"/>
      <c r="D14" s="59" t="s">
        <v>121</v>
      </c>
      <c r="E14" s="59" t="s">
        <v>121</v>
      </c>
      <c r="F14" s="59"/>
      <c r="G14" s="59"/>
    </row>
    <row r="15" spans="1:8" ht="15.75" x14ac:dyDescent="0.25">
      <c r="A15" s="59"/>
      <c r="B15" s="33" t="s">
        <v>234</v>
      </c>
      <c r="C15" s="59"/>
      <c r="D15" s="59"/>
      <c r="E15" s="59"/>
      <c r="F15" s="59" t="s">
        <v>121</v>
      </c>
      <c r="G15" s="59"/>
    </row>
  </sheetData>
  <mergeCells count="7">
    <mergeCell ref="A1:G1"/>
    <mergeCell ref="A2:A3"/>
    <mergeCell ref="B2:B3"/>
    <mergeCell ref="C2:C3"/>
    <mergeCell ref="E2:E3"/>
    <mergeCell ref="F2:F3"/>
    <mergeCell ref="D2:D3"/>
  </mergeCells>
  <pageMargins left="0.7" right="0.7" top="0.75" bottom="0.75" header="0.3" footer="0.3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G17"/>
  <sheetViews>
    <sheetView zoomScaleNormal="100" zoomScaleSheetLayoutView="110" workbookViewId="0">
      <selection activeCell="F18" sqref="A1:F18"/>
    </sheetView>
  </sheetViews>
  <sheetFormatPr defaultRowHeight="15" x14ac:dyDescent="0.25"/>
  <cols>
    <col min="1" max="1" width="8" customWidth="1"/>
    <col min="2" max="2" width="31" customWidth="1"/>
    <col min="3" max="4" width="13.140625" customWidth="1"/>
    <col min="5" max="5" width="9.140625" style="4"/>
    <col min="6" max="6" width="13" customWidth="1"/>
  </cols>
  <sheetData>
    <row r="1" spans="1:7" ht="34.5" customHeight="1" x14ac:dyDescent="0.25">
      <c r="A1" s="63" t="s">
        <v>200</v>
      </c>
      <c r="B1" s="63"/>
      <c r="C1" s="63"/>
      <c r="D1" s="63"/>
      <c r="E1" s="63"/>
      <c r="F1" s="63"/>
    </row>
    <row r="2" spans="1:7" s="10" customFormat="1" ht="34.5" customHeight="1" x14ac:dyDescent="0.25">
      <c r="A2" s="60"/>
      <c r="B2" s="60"/>
      <c r="C2" s="60"/>
      <c r="D2" s="61"/>
      <c r="E2" s="61"/>
      <c r="F2" s="60"/>
    </row>
    <row r="3" spans="1:7" ht="15.75" customHeight="1" x14ac:dyDescent="0.25">
      <c r="A3" s="26" t="s">
        <v>0</v>
      </c>
      <c r="B3" s="24" t="s">
        <v>201</v>
      </c>
      <c r="C3" s="23" t="s">
        <v>4</v>
      </c>
      <c r="D3" s="36" t="s">
        <v>186</v>
      </c>
      <c r="E3" s="25" t="s">
        <v>120</v>
      </c>
      <c r="F3" s="24" t="s">
        <v>5</v>
      </c>
      <c r="G3" s="2"/>
    </row>
    <row r="4" spans="1:7" ht="21.75" customHeight="1" x14ac:dyDescent="0.25">
      <c r="A4" s="26"/>
      <c r="B4" s="24"/>
      <c r="C4" s="23"/>
      <c r="D4" s="38"/>
      <c r="E4" s="32"/>
      <c r="F4" s="24"/>
      <c r="G4" s="2"/>
    </row>
    <row r="5" spans="1:7" ht="15.75" x14ac:dyDescent="0.25">
      <c r="A5" s="18">
        <v>1</v>
      </c>
      <c r="B5" s="18" t="s">
        <v>18</v>
      </c>
      <c r="C5" s="18" t="s">
        <v>28</v>
      </c>
      <c r="D5" s="6">
        <v>12</v>
      </c>
      <c r="E5" s="18">
        <v>11.5</v>
      </c>
      <c r="F5" s="3">
        <f>(D5-E5)/E5*100</f>
        <v>4.3478260869565215</v>
      </c>
      <c r="G5" s="2"/>
    </row>
    <row r="6" spans="1:7" ht="15.75" x14ac:dyDescent="0.25">
      <c r="A6" s="18">
        <v>2</v>
      </c>
      <c r="B6" s="18" t="s">
        <v>19</v>
      </c>
      <c r="C6" s="18" t="s">
        <v>28</v>
      </c>
      <c r="D6" s="5" t="s">
        <v>16</v>
      </c>
      <c r="E6" s="5" t="s">
        <v>16</v>
      </c>
      <c r="F6" s="6" t="s">
        <v>16</v>
      </c>
      <c r="G6" s="2"/>
    </row>
    <row r="7" spans="1:7" ht="15.75" x14ac:dyDescent="0.25">
      <c r="A7" s="18">
        <v>3</v>
      </c>
      <c r="B7" s="18" t="s">
        <v>20</v>
      </c>
      <c r="C7" s="18" t="s">
        <v>28</v>
      </c>
      <c r="D7" s="6">
        <v>12</v>
      </c>
      <c r="E7" s="18">
        <v>11.5</v>
      </c>
      <c r="F7" s="3">
        <f>(D7-E7)/E7*100</f>
        <v>4.3478260869565215</v>
      </c>
      <c r="G7" s="2"/>
    </row>
    <row r="8" spans="1:7" ht="15.75" x14ac:dyDescent="0.25">
      <c r="A8" s="18">
        <v>4</v>
      </c>
      <c r="B8" s="18" t="s">
        <v>21</v>
      </c>
      <c r="C8" s="18" t="s">
        <v>28</v>
      </c>
      <c r="D8" s="6" t="s">
        <v>16</v>
      </c>
      <c r="E8" s="18" t="s">
        <v>16</v>
      </c>
      <c r="F8" s="6" t="s">
        <v>16</v>
      </c>
      <c r="G8" s="2"/>
    </row>
    <row r="9" spans="1:7" ht="15.75" x14ac:dyDescent="0.25">
      <c r="A9" s="18">
        <v>5</v>
      </c>
      <c r="B9" s="18" t="s">
        <v>22</v>
      </c>
      <c r="C9" s="18" t="s">
        <v>28</v>
      </c>
      <c r="D9" s="6" t="s">
        <v>16</v>
      </c>
      <c r="E9" s="18" t="s">
        <v>16</v>
      </c>
      <c r="F9" s="6" t="s">
        <v>16</v>
      </c>
      <c r="G9" s="2"/>
    </row>
    <row r="10" spans="1:7" ht="15.75" x14ac:dyDescent="0.25">
      <c r="A10" s="18">
        <v>6</v>
      </c>
      <c r="B10" s="18" t="s">
        <v>23</v>
      </c>
      <c r="C10" s="18" t="s">
        <v>28</v>
      </c>
      <c r="D10" s="6" t="s">
        <v>16</v>
      </c>
      <c r="E10" s="18" t="s">
        <v>16</v>
      </c>
      <c r="F10" s="6" t="s">
        <v>16</v>
      </c>
      <c r="G10" s="2"/>
    </row>
    <row r="11" spans="1:7" ht="15.75" x14ac:dyDescent="0.25">
      <c r="A11" s="18">
        <v>7</v>
      </c>
      <c r="B11" s="18" t="s">
        <v>24</v>
      </c>
      <c r="C11" s="18" t="s">
        <v>28</v>
      </c>
      <c r="D11" s="6">
        <v>15</v>
      </c>
      <c r="E11" s="18">
        <v>14</v>
      </c>
      <c r="F11" s="3">
        <f>(D11-E11)/E11*100</f>
        <v>7.1428571428571423</v>
      </c>
      <c r="G11" s="2"/>
    </row>
    <row r="12" spans="1:7" ht="15.75" x14ac:dyDescent="0.25">
      <c r="A12" s="18">
        <v>8</v>
      </c>
      <c r="B12" s="18" t="s">
        <v>25</v>
      </c>
      <c r="C12" s="18" t="s">
        <v>28</v>
      </c>
      <c r="D12" s="6">
        <v>15</v>
      </c>
      <c r="E12" s="18">
        <v>14</v>
      </c>
      <c r="F12" s="3">
        <f>(D12-E12)/E12*100</f>
        <v>7.1428571428571423</v>
      </c>
      <c r="G12" s="2"/>
    </row>
    <row r="13" spans="1:7" ht="15.75" x14ac:dyDescent="0.25">
      <c r="A13" s="18">
        <v>9</v>
      </c>
      <c r="B13" s="18" t="s">
        <v>26</v>
      </c>
      <c r="C13" s="18" t="s">
        <v>28</v>
      </c>
      <c r="D13" s="5" t="s">
        <v>16</v>
      </c>
      <c r="E13" s="5" t="s">
        <v>16</v>
      </c>
      <c r="F13" s="18"/>
      <c r="G13" s="2"/>
    </row>
    <row r="14" spans="1:7" ht="15.75" x14ac:dyDescent="0.25">
      <c r="A14" s="18">
        <v>10</v>
      </c>
      <c r="B14" s="18" t="s">
        <v>27</v>
      </c>
      <c r="C14" s="18" t="s">
        <v>28</v>
      </c>
      <c r="D14" s="6" t="s">
        <v>16</v>
      </c>
      <c r="E14" s="6" t="s">
        <v>16</v>
      </c>
      <c r="F14" s="18"/>
      <c r="G14" s="2"/>
    </row>
    <row r="15" spans="1:7" ht="15.75" x14ac:dyDescent="0.25">
      <c r="A15" s="17"/>
      <c r="B15" s="17"/>
      <c r="C15" s="17"/>
      <c r="D15" s="17"/>
      <c r="E15" s="33"/>
      <c r="F15" s="17"/>
    </row>
    <row r="16" spans="1:7" ht="15.75" x14ac:dyDescent="0.25">
      <c r="A16" s="17"/>
      <c r="B16" s="17" t="s">
        <v>234</v>
      </c>
      <c r="C16" s="17"/>
      <c r="D16" s="17"/>
      <c r="E16" s="33"/>
      <c r="F16" s="17"/>
    </row>
    <row r="17" spans="1:6" x14ac:dyDescent="0.25">
      <c r="A17" s="12"/>
      <c r="B17" s="12"/>
      <c r="C17" s="12"/>
      <c r="D17" s="12"/>
      <c r="E17" s="62"/>
      <c r="F17" s="12"/>
    </row>
  </sheetData>
  <mergeCells count="7">
    <mergeCell ref="A1:F1"/>
    <mergeCell ref="A3:A4"/>
    <mergeCell ref="B3:B4"/>
    <mergeCell ref="C3:C4"/>
    <mergeCell ref="E3:E4"/>
    <mergeCell ref="F3:F4"/>
    <mergeCell ref="D3:D4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I30"/>
  <sheetViews>
    <sheetView zoomScale="85" zoomScaleNormal="85" zoomScaleSheetLayoutView="90" workbookViewId="0">
      <selection activeCell="L19" sqref="L19"/>
    </sheetView>
  </sheetViews>
  <sheetFormatPr defaultRowHeight="15" x14ac:dyDescent="0.25"/>
  <cols>
    <col min="1" max="1" width="9.140625" customWidth="1"/>
    <col min="2" max="2" width="33.85546875" customWidth="1"/>
    <col min="3" max="3" width="15.140625" customWidth="1"/>
    <col min="4" max="4" width="15.140625" style="8" customWidth="1"/>
    <col min="5" max="5" width="31.5703125" customWidth="1"/>
    <col min="9" max="9" width="10.28515625" bestFit="1" customWidth="1"/>
  </cols>
  <sheetData>
    <row r="1" spans="1:5" ht="15.75" x14ac:dyDescent="0.25">
      <c r="A1" s="88" t="s">
        <v>235</v>
      </c>
      <c r="B1" s="88"/>
      <c r="C1" s="88"/>
      <c r="D1" s="88"/>
      <c r="E1" s="88"/>
    </row>
    <row r="2" spans="1:5" ht="32.25" customHeight="1" x14ac:dyDescent="0.25">
      <c r="A2" s="90" t="s">
        <v>222</v>
      </c>
      <c r="B2" s="90"/>
      <c r="C2" s="90"/>
      <c r="D2" s="90"/>
      <c r="E2" s="90"/>
    </row>
    <row r="3" spans="1:5" s="10" customFormat="1" ht="17.25" customHeight="1" x14ac:dyDescent="0.25">
      <c r="A3" s="89"/>
      <c r="B3" s="89"/>
      <c r="C3" s="89"/>
      <c r="D3" s="89"/>
      <c r="E3" s="89"/>
    </row>
    <row r="4" spans="1:5" ht="15.75" x14ac:dyDescent="0.25">
      <c r="A4" s="67" t="s">
        <v>29</v>
      </c>
      <c r="B4" s="67" t="s">
        <v>30</v>
      </c>
      <c r="C4" s="67"/>
      <c r="D4" s="67"/>
      <c r="E4" s="67"/>
    </row>
    <row r="5" spans="1:5" ht="58.5" customHeight="1" x14ac:dyDescent="0.25">
      <c r="A5" s="67"/>
      <c r="B5" s="67"/>
      <c r="C5" s="7" t="s">
        <v>120</v>
      </c>
      <c r="D5" s="7" t="s">
        <v>186</v>
      </c>
      <c r="E5" s="7" t="s">
        <v>31</v>
      </c>
    </row>
    <row r="6" spans="1:5" ht="15.75" x14ac:dyDescent="0.25">
      <c r="A6" s="7">
        <v>1</v>
      </c>
      <c r="B6" s="7">
        <v>2</v>
      </c>
      <c r="C6" s="7">
        <v>3</v>
      </c>
      <c r="D6" s="7">
        <v>4</v>
      </c>
      <c r="E6" s="7">
        <v>5</v>
      </c>
    </row>
    <row r="7" spans="1:5" ht="34.5" customHeight="1" x14ac:dyDescent="0.25">
      <c r="A7" s="68">
        <v>1</v>
      </c>
      <c r="B7" s="69" t="s">
        <v>32</v>
      </c>
      <c r="C7" s="70"/>
      <c r="D7" s="70"/>
      <c r="E7" s="71"/>
    </row>
    <row r="8" spans="1:5" ht="22.5" customHeight="1" x14ac:dyDescent="0.25">
      <c r="A8" s="68"/>
      <c r="B8" s="72"/>
      <c r="C8" s="73"/>
      <c r="D8" s="73"/>
      <c r="E8" s="74"/>
    </row>
    <row r="9" spans="1:5" ht="15.75" x14ac:dyDescent="0.25">
      <c r="A9" s="52" t="s">
        <v>41</v>
      </c>
      <c r="B9" s="7" t="s">
        <v>33</v>
      </c>
      <c r="C9" s="7"/>
      <c r="D9" s="7"/>
      <c r="E9" s="75">
        <v>0</v>
      </c>
    </row>
    <row r="10" spans="1:5" ht="15.75" x14ac:dyDescent="0.25">
      <c r="A10" s="52" t="s">
        <v>42</v>
      </c>
      <c r="B10" s="7" t="s">
        <v>34</v>
      </c>
      <c r="C10" s="7"/>
      <c r="D10" s="7"/>
      <c r="E10" s="75">
        <v>0</v>
      </c>
    </row>
    <row r="11" spans="1:5" ht="15.75" x14ac:dyDescent="0.25">
      <c r="A11" s="52" t="s">
        <v>43</v>
      </c>
      <c r="B11" s="7" t="s">
        <v>35</v>
      </c>
      <c r="C11" s="65">
        <v>0</v>
      </c>
      <c r="D11" s="65">
        <v>0</v>
      </c>
      <c r="E11" s="76">
        <v>0</v>
      </c>
    </row>
    <row r="12" spans="1:5" ht="15.75" x14ac:dyDescent="0.25">
      <c r="A12" s="52" t="s">
        <v>44</v>
      </c>
      <c r="B12" s="7" t="s">
        <v>36</v>
      </c>
      <c r="C12" s="65">
        <v>0</v>
      </c>
      <c r="D12" s="65">
        <v>1.175E-2</v>
      </c>
      <c r="E12" s="76">
        <f>(D12-C12)/D12*100</f>
        <v>100</v>
      </c>
    </row>
    <row r="13" spans="1:5" ht="30" customHeight="1" x14ac:dyDescent="0.25">
      <c r="A13" s="77" t="s">
        <v>45</v>
      </c>
      <c r="B13" s="69" t="s">
        <v>37</v>
      </c>
      <c r="C13" s="70"/>
      <c r="D13" s="70"/>
      <c r="E13" s="71"/>
    </row>
    <row r="14" spans="1:5" ht="21" customHeight="1" x14ac:dyDescent="0.25">
      <c r="A14" s="77"/>
      <c r="B14" s="72"/>
      <c r="C14" s="73"/>
      <c r="D14" s="73"/>
      <c r="E14" s="74"/>
    </row>
    <row r="15" spans="1:5" ht="15.75" x14ac:dyDescent="0.25">
      <c r="A15" s="52" t="s">
        <v>46</v>
      </c>
      <c r="B15" s="7" t="s">
        <v>33</v>
      </c>
      <c r="C15" s="7">
        <v>0</v>
      </c>
      <c r="D15" s="7">
        <v>0</v>
      </c>
      <c r="E15" s="75">
        <v>0</v>
      </c>
    </row>
    <row r="16" spans="1:5" ht="15.75" x14ac:dyDescent="0.25">
      <c r="A16" s="52" t="s">
        <v>47</v>
      </c>
      <c r="B16" s="7" t="s">
        <v>34</v>
      </c>
      <c r="C16" s="7">
        <v>0</v>
      </c>
      <c r="D16" s="7">
        <v>0</v>
      </c>
      <c r="E16" s="75">
        <v>0</v>
      </c>
    </row>
    <row r="17" spans="1:9" ht="15.75" x14ac:dyDescent="0.25">
      <c r="A17" s="52" t="s">
        <v>48</v>
      </c>
      <c r="B17" s="7" t="s">
        <v>35</v>
      </c>
      <c r="C17" s="7">
        <v>0</v>
      </c>
      <c r="D17" s="7">
        <v>0</v>
      </c>
      <c r="E17" s="76">
        <v>0</v>
      </c>
    </row>
    <row r="18" spans="1:9" ht="15.75" x14ac:dyDescent="0.25">
      <c r="A18" s="52" t="s">
        <v>49</v>
      </c>
      <c r="B18" s="7" t="s">
        <v>36</v>
      </c>
      <c r="C18" s="7">
        <v>0</v>
      </c>
      <c r="D18" s="7">
        <v>4.0939999999999997E-2</v>
      </c>
      <c r="E18" s="76">
        <f t="shared" ref="E18" si="0">(D18-C18)/D18*100</f>
        <v>100</v>
      </c>
    </row>
    <row r="19" spans="1:9" ht="88.5" customHeight="1" x14ac:dyDescent="0.25">
      <c r="A19" s="68">
        <v>3</v>
      </c>
      <c r="B19" s="69" t="s">
        <v>38</v>
      </c>
      <c r="C19" s="70"/>
      <c r="D19" s="70"/>
      <c r="E19" s="71"/>
    </row>
    <row r="20" spans="1:9" ht="27" customHeight="1" x14ac:dyDescent="0.25">
      <c r="A20" s="68"/>
      <c r="B20" s="72"/>
      <c r="C20" s="73"/>
      <c r="D20" s="73"/>
      <c r="E20" s="74"/>
    </row>
    <row r="21" spans="1:9" ht="15.75" x14ac:dyDescent="0.25">
      <c r="A21" s="52" t="s">
        <v>50</v>
      </c>
      <c r="B21" s="7" t="s">
        <v>33</v>
      </c>
      <c r="C21" s="7"/>
      <c r="D21" s="7"/>
      <c r="E21" s="75">
        <v>0</v>
      </c>
    </row>
    <row r="22" spans="1:9" ht="15.75" x14ac:dyDescent="0.25">
      <c r="A22" s="52" t="s">
        <v>51</v>
      </c>
      <c r="B22" s="7" t="s">
        <v>34</v>
      </c>
      <c r="C22" s="7"/>
      <c r="D22" s="7"/>
      <c r="E22" s="75">
        <v>0</v>
      </c>
      <c r="I22" s="13" t="s">
        <v>121</v>
      </c>
    </row>
    <row r="23" spans="1:9" ht="15.75" x14ac:dyDescent="0.25">
      <c r="A23" s="52" t="s">
        <v>52</v>
      </c>
      <c r="B23" s="7" t="s">
        <v>35</v>
      </c>
      <c r="C23" s="7"/>
      <c r="D23" s="7"/>
      <c r="E23" s="76">
        <v>0</v>
      </c>
    </row>
    <row r="24" spans="1:9" ht="15.75" x14ac:dyDescent="0.25">
      <c r="A24" s="52" t="s">
        <v>53</v>
      </c>
      <c r="B24" s="7" t="s">
        <v>36</v>
      </c>
      <c r="C24" s="7">
        <v>0.39724999999999999</v>
      </c>
      <c r="D24" s="7">
        <v>0.50743000000000005</v>
      </c>
      <c r="E24" s="76">
        <f t="shared" ref="E24" si="1">(D24-C24)/D24*100</f>
        <v>21.713339771002907</v>
      </c>
    </row>
    <row r="25" spans="1:9" ht="47.25" customHeight="1" x14ac:dyDescent="0.25">
      <c r="A25" s="78">
        <v>5</v>
      </c>
      <c r="B25" s="79" t="s">
        <v>39</v>
      </c>
      <c r="C25" s="80"/>
      <c r="D25" s="80"/>
      <c r="E25" s="81"/>
    </row>
    <row r="26" spans="1:9" ht="124.5" customHeight="1" x14ac:dyDescent="0.25">
      <c r="A26" s="52" t="s">
        <v>54</v>
      </c>
      <c r="B26" s="7" t="s">
        <v>40</v>
      </c>
      <c r="C26" s="7">
        <v>0</v>
      </c>
      <c r="D26" s="7">
        <v>0</v>
      </c>
      <c r="E26" s="75">
        <v>0</v>
      </c>
    </row>
    <row r="27" spans="1:9" s="10" customFormat="1" ht="23.25" customHeight="1" x14ac:dyDescent="0.25">
      <c r="A27" s="91"/>
      <c r="B27" s="92"/>
      <c r="C27" s="92"/>
      <c r="D27" s="92"/>
      <c r="E27" s="93"/>
    </row>
    <row r="28" spans="1:9" ht="15.75" x14ac:dyDescent="0.25">
      <c r="A28" s="87"/>
      <c r="B28" s="87"/>
      <c r="C28" s="87"/>
      <c r="D28" s="87"/>
      <c r="E28" s="87"/>
    </row>
    <row r="29" spans="1:9" ht="15.75" x14ac:dyDescent="0.25">
      <c r="A29" s="66" t="s">
        <v>236</v>
      </c>
      <c r="B29" s="66"/>
      <c r="C29" s="66"/>
      <c r="D29" s="66"/>
      <c r="E29" s="66"/>
    </row>
    <row r="30" spans="1:9" ht="15.75" x14ac:dyDescent="0.25">
      <c r="A30" s="87"/>
      <c r="B30" s="87"/>
      <c r="C30" s="87"/>
      <c r="D30" s="87"/>
      <c r="E30" s="87"/>
    </row>
  </sheetData>
  <mergeCells count="13">
    <mergeCell ref="A29:E29"/>
    <mergeCell ref="A19:A20"/>
    <mergeCell ref="B19:E20"/>
    <mergeCell ref="B25:E25"/>
    <mergeCell ref="A4:A5"/>
    <mergeCell ref="B4:B5"/>
    <mergeCell ref="C4:E4"/>
    <mergeCell ref="A1:E1"/>
    <mergeCell ref="A2:E2"/>
    <mergeCell ref="B7:E8"/>
    <mergeCell ref="B13:E14"/>
    <mergeCell ref="A7:A8"/>
    <mergeCell ref="A13:A14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I14"/>
  <sheetViews>
    <sheetView zoomScaleNormal="100" zoomScaleSheetLayoutView="110" workbookViewId="0">
      <selection activeCell="C1" sqref="A1:I13"/>
    </sheetView>
  </sheetViews>
  <sheetFormatPr defaultRowHeight="15" x14ac:dyDescent="0.25"/>
  <cols>
    <col min="9" max="9" width="31" customWidth="1"/>
  </cols>
  <sheetData>
    <row r="1" spans="1:9" x14ac:dyDescent="0.25">
      <c r="A1" s="9"/>
      <c r="B1" s="9"/>
      <c r="C1" s="9"/>
      <c r="D1" s="9"/>
      <c r="E1" s="9"/>
      <c r="F1" s="9"/>
      <c r="G1" s="9"/>
      <c r="H1" s="9"/>
      <c r="I1" s="9"/>
    </row>
    <row r="2" spans="1:9" ht="36.75" customHeight="1" x14ac:dyDescent="0.25">
      <c r="A2" s="99" t="s">
        <v>239</v>
      </c>
      <c r="B2" s="99"/>
      <c r="C2" s="99"/>
      <c r="D2" s="99"/>
      <c r="E2" s="99"/>
      <c r="F2" s="99"/>
      <c r="G2" s="99"/>
      <c r="H2" s="99"/>
      <c r="I2" s="99"/>
    </row>
    <row r="3" spans="1:9" s="10" customFormat="1" ht="36.75" customHeight="1" x14ac:dyDescent="0.25">
      <c r="A3" s="100"/>
      <c r="B3" s="100"/>
      <c r="C3" s="100"/>
      <c r="D3" s="100"/>
      <c r="E3" s="100"/>
      <c r="F3" s="100"/>
      <c r="G3" s="100"/>
      <c r="H3" s="100"/>
      <c r="I3" s="100"/>
    </row>
    <row r="4" spans="1:9" s="10" customFormat="1" ht="36.75" customHeight="1" x14ac:dyDescent="0.25">
      <c r="A4" s="33"/>
      <c r="B4" s="94" t="s">
        <v>0</v>
      </c>
      <c r="C4" s="101" t="s">
        <v>237</v>
      </c>
      <c r="D4" s="101"/>
      <c r="E4" s="101"/>
      <c r="F4" s="101"/>
      <c r="G4" s="101"/>
      <c r="H4" s="101"/>
      <c r="I4" s="101"/>
    </row>
    <row r="5" spans="1:9" ht="36.75" customHeight="1" x14ac:dyDescent="0.25">
      <c r="A5" s="33"/>
      <c r="B5" s="94" t="s">
        <v>116</v>
      </c>
      <c r="C5" s="95" t="s">
        <v>226</v>
      </c>
      <c r="D5" s="95"/>
      <c r="E5" s="95"/>
      <c r="F5" s="95"/>
      <c r="G5" s="95"/>
      <c r="H5" s="95"/>
      <c r="I5" s="95"/>
    </row>
    <row r="6" spans="1:9" ht="36.75" customHeight="1" x14ac:dyDescent="0.25">
      <c r="A6" s="33"/>
      <c r="B6" s="94" t="s">
        <v>117</v>
      </c>
      <c r="C6" s="95" t="s">
        <v>225</v>
      </c>
      <c r="D6" s="95"/>
      <c r="E6" s="95"/>
      <c r="F6" s="95"/>
      <c r="G6" s="95"/>
      <c r="H6" s="95"/>
      <c r="I6" s="95"/>
    </row>
    <row r="7" spans="1:9" s="10" customFormat="1" ht="36.75" customHeight="1" x14ac:dyDescent="0.25">
      <c r="A7" s="33"/>
      <c r="B7" s="94" t="s">
        <v>118</v>
      </c>
      <c r="C7" s="96" t="s">
        <v>230</v>
      </c>
      <c r="D7" s="96"/>
      <c r="E7" s="96"/>
      <c r="F7" s="96"/>
      <c r="G7" s="96"/>
      <c r="H7" s="96"/>
      <c r="I7" s="96"/>
    </row>
    <row r="8" spans="1:9" ht="40.5" customHeight="1" x14ac:dyDescent="0.25">
      <c r="A8" s="33"/>
      <c r="B8" s="94" t="s">
        <v>223</v>
      </c>
      <c r="C8" s="96" t="s">
        <v>224</v>
      </c>
      <c r="D8" s="96"/>
      <c r="E8" s="96"/>
      <c r="F8" s="96"/>
      <c r="G8" s="96"/>
      <c r="H8" s="96"/>
      <c r="I8" s="96"/>
    </row>
    <row r="9" spans="1:9" ht="15.75" x14ac:dyDescent="0.25">
      <c r="A9" s="33"/>
      <c r="B9" s="33"/>
      <c r="C9" s="33"/>
      <c r="D9" s="33"/>
      <c r="E9" s="33"/>
      <c r="F9" s="33"/>
      <c r="G9" s="33"/>
      <c r="H9" s="33"/>
      <c r="I9" s="33"/>
    </row>
    <row r="10" spans="1:9" s="10" customFormat="1" ht="15.75" x14ac:dyDescent="0.25">
      <c r="A10" s="33"/>
      <c r="B10" s="33"/>
      <c r="C10" s="33"/>
      <c r="D10" s="33"/>
      <c r="E10" s="33"/>
      <c r="F10" s="33"/>
      <c r="G10" s="33"/>
      <c r="H10" s="33"/>
      <c r="I10" s="33"/>
    </row>
    <row r="11" spans="1:9" s="10" customFormat="1" ht="15.75" x14ac:dyDescent="0.25">
      <c r="A11" s="33"/>
      <c r="B11" s="33"/>
      <c r="C11" s="33"/>
      <c r="D11" s="33"/>
      <c r="E11" s="33"/>
      <c r="F11" s="33"/>
      <c r="G11" s="33"/>
      <c r="H11" s="33"/>
      <c r="I11" s="33"/>
    </row>
    <row r="12" spans="1:9" s="10" customFormat="1" ht="15.75" x14ac:dyDescent="0.25">
      <c r="A12" s="33"/>
      <c r="B12" s="33"/>
      <c r="C12" s="33"/>
      <c r="D12" s="33"/>
      <c r="E12" s="33"/>
      <c r="F12" s="33"/>
      <c r="G12" s="33"/>
      <c r="H12" s="33"/>
      <c r="I12" s="33"/>
    </row>
    <row r="13" spans="1:9" ht="15.75" x14ac:dyDescent="0.25">
      <c r="A13" s="64" t="s">
        <v>238</v>
      </c>
      <c r="B13" s="64"/>
      <c r="C13" s="64"/>
      <c r="D13" s="64"/>
      <c r="E13" s="64"/>
      <c r="F13" s="64"/>
      <c r="G13" s="64"/>
      <c r="H13" s="64"/>
      <c r="I13" s="64"/>
    </row>
    <row r="14" spans="1:9" ht="15.75" x14ac:dyDescent="0.25">
      <c r="A14" s="17"/>
      <c r="B14" s="17"/>
      <c r="C14" s="17"/>
      <c r="D14" s="17"/>
      <c r="E14" s="17"/>
      <c r="F14" s="17"/>
      <c r="G14" s="17"/>
      <c r="H14" s="17"/>
      <c r="I14" s="17"/>
    </row>
  </sheetData>
  <mergeCells count="7">
    <mergeCell ref="A13:I13"/>
    <mergeCell ref="C5:I5"/>
    <mergeCell ref="C6:I6"/>
    <mergeCell ref="C8:I8"/>
    <mergeCell ref="C7:I7"/>
    <mergeCell ref="A2:I2"/>
    <mergeCell ref="C4:I4"/>
  </mergeCells>
  <pageMargins left="0.7" right="0.7" top="0.75" bottom="0.75" header="0.3" footer="0.3"/>
  <pageSetup paperSize="9" scale="8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H13"/>
  <sheetViews>
    <sheetView zoomScaleNormal="100" zoomScaleSheetLayoutView="100" workbookViewId="0">
      <selection sqref="A1:H12"/>
    </sheetView>
  </sheetViews>
  <sheetFormatPr defaultRowHeight="15" x14ac:dyDescent="0.25"/>
  <cols>
    <col min="8" max="8" width="26.140625" customWidth="1"/>
  </cols>
  <sheetData>
    <row r="1" spans="1:8" ht="40.5" customHeight="1" x14ac:dyDescent="0.25">
      <c r="A1" s="99" t="s">
        <v>241</v>
      </c>
      <c r="B1" s="99"/>
      <c r="C1" s="99"/>
      <c r="D1" s="99"/>
      <c r="E1" s="99"/>
      <c r="F1" s="99"/>
      <c r="G1" s="99"/>
      <c r="H1" s="99"/>
    </row>
    <row r="2" spans="1:8" s="10" customFormat="1" ht="40.5" customHeight="1" x14ac:dyDescent="0.25">
      <c r="A2" s="97"/>
      <c r="B2" s="98"/>
      <c r="C2" s="98"/>
      <c r="D2" s="98"/>
      <c r="E2" s="98"/>
      <c r="F2" s="98"/>
      <c r="G2" s="98"/>
      <c r="H2" s="98"/>
    </row>
    <row r="3" spans="1:8" s="10" customFormat="1" ht="40.5" customHeight="1" x14ac:dyDescent="0.25">
      <c r="A3" s="94" t="s">
        <v>115</v>
      </c>
      <c r="B3" s="101" t="s">
        <v>237</v>
      </c>
      <c r="C3" s="101"/>
      <c r="D3" s="101"/>
      <c r="E3" s="101"/>
      <c r="F3" s="101"/>
      <c r="G3" s="101"/>
      <c r="H3" s="101"/>
    </row>
    <row r="4" spans="1:8" ht="67.5" customHeight="1" x14ac:dyDescent="0.25">
      <c r="A4" s="94">
        <v>1</v>
      </c>
      <c r="B4" s="96" t="s">
        <v>227</v>
      </c>
      <c r="C4" s="96"/>
      <c r="D4" s="96"/>
      <c r="E4" s="96"/>
      <c r="F4" s="96"/>
      <c r="G4" s="96"/>
      <c r="H4" s="96"/>
    </row>
    <row r="5" spans="1:8" ht="42.75" customHeight="1" x14ac:dyDescent="0.25">
      <c r="A5" s="94">
        <v>2</v>
      </c>
      <c r="B5" s="96" t="s">
        <v>228</v>
      </c>
      <c r="C5" s="96"/>
      <c r="D5" s="96"/>
      <c r="E5" s="96"/>
      <c r="F5" s="96"/>
      <c r="G5" s="96"/>
      <c r="H5" s="96"/>
    </row>
    <row r="6" spans="1:8" ht="15.75" x14ac:dyDescent="0.25">
      <c r="A6" s="33"/>
      <c r="B6" s="33"/>
      <c r="C6" s="33"/>
      <c r="D6" s="33"/>
      <c r="E6" s="33"/>
      <c r="F6" s="33"/>
      <c r="G6" s="33"/>
      <c r="H6" s="33"/>
    </row>
    <row r="7" spans="1:8" s="10" customFormat="1" ht="15.75" x14ac:dyDescent="0.25">
      <c r="A7" s="33"/>
      <c r="B7" s="33"/>
      <c r="C7" s="33"/>
      <c r="D7" s="33"/>
      <c r="E7" s="33"/>
      <c r="F7" s="33"/>
      <c r="G7" s="33"/>
      <c r="H7" s="33"/>
    </row>
    <row r="8" spans="1:8" s="10" customFormat="1" ht="15.75" x14ac:dyDescent="0.25">
      <c r="A8" s="33"/>
      <c r="B8" s="33"/>
      <c r="C8" s="33"/>
      <c r="D8" s="33"/>
      <c r="E8" s="33"/>
      <c r="F8" s="33"/>
      <c r="G8" s="33"/>
      <c r="H8" s="33"/>
    </row>
    <row r="9" spans="1:8" s="10" customFormat="1" ht="15.75" x14ac:dyDescent="0.25">
      <c r="A9" s="33"/>
      <c r="B9" s="33"/>
      <c r="C9" s="33"/>
      <c r="D9" s="33"/>
      <c r="E9" s="33"/>
      <c r="F9" s="33"/>
      <c r="G9" s="33"/>
      <c r="H9" s="33"/>
    </row>
    <row r="10" spans="1:8" ht="15.75" x14ac:dyDescent="0.25">
      <c r="A10" s="33"/>
      <c r="B10" s="33"/>
      <c r="C10" s="33"/>
      <c r="D10" s="33"/>
      <c r="E10" s="33"/>
      <c r="F10" s="33"/>
      <c r="G10" s="33"/>
      <c r="H10" s="33"/>
    </row>
    <row r="11" spans="1:8" ht="15.75" x14ac:dyDescent="0.25">
      <c r="A11" s="64" t="s">
        <v>240</v>
      </c>
      <c r="B11" s="64"/>
      <c r="C11" s="64"/>
      <c r="D11" s="64"/>
      <c r="E11" s="64"/>
      <c r="F11" s="64"/>
      <c r="G11" s="64"/>
      <c r="H11" s="64"/>
    </row>
    <row r="12" spans="1:8" ht="15.75" x14ac:dyDescent="0.25">
      <c r="A12" s="33"/>
      <c r="B12" s="33"/>
      <c r="C12" s="33"/>
      <c r="D12" s="33"/>
      <c r="E12" s="33"/>
      <c r="F12" s="33"/>
      <c r="G12" s="33"/>
      <c r="H12" s="33"/>
    </row>
    <row r="13" spans="1:8" ht="15.75" x14ac:dyDescent="0.25">
      <c r="A13" s="33"/>
      <c r="B13" s="33"/>
      <c r="C13" s="33"/>
      <c r="D13" s="33"/>
      <c r="E13" s="33"/>
      <c r="F13" s="33"/>
      <c r="G13" s="33"/>
      <c r="H13" s="33"/>
    </row>
  </sheetData>
  <mergeCells count="5">
    <mergeCell ref="A11:H11"/>
    <mergeCell ref="B4:H4"/>
    <mergeCell ref="B5:H5"/>
    <mergeCell ref="B3:H3"/>
    <mergeCell ref="A1:H1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T21"/>
  <sheetViews>
    <sheetView zoomScaleNormal="100" zoomScaleSheetLayoutView="90" workbookViewId="0">
      <pane xSplit="1" topLeftCell="B1" activePane="topRight" state="frozenSplit"/>
      <selection pane="topRight" activeCell="A21" sqref="A1:T21"/>
    </sheetView>
  </sheetViews>
  <sheetFormatPr defaultRowHeight="15" x14ac:dyDescent="0.25"/>
  <cols>
    <col min="1" max="1" width="5.85546875" customWidth="1"/>
    <col min="2" max="2" width="30.5703125" customWidth="1"/>
    <col min="11" max="11" width="15.42578125" customWidth="1"/>
    <col min="18" max="19" width="13.140625" bestFit="1" customWidth="1"/>
  </cols>
  <sheetData>
    <row r="1" spans="1:20" ht="39.75" customHeight="1" x14ac:dyDescent="0.25">
      <c r="A1" s="28" t="s">
        <v>202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ht="29.25" customHeight="1" x14ac:dyDescent="0.25">
      <c r="A2" s="29" t="s">
        <v>29</v>
      </c>
      <c r="B2" s="29" t="s">
        <v>30</v>
      </c>
      <c r="C2" s="29" t="s">
        <v>154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 t="s">
        <v>55</v>
      </c>
      <c r="S2" s="29"/>
      <c r="T2" s="29"/>
    </row>
    <row r="3" spans="1:20" ht="25.5" customHeight="1" x14ac:dyDescent="0.25">
      <c r="A3" s="29"/>
      <c r="B3" s="29"/>
      <c r="C3" s="29" t="s">
        <v>56</v>
      </c>
      <c r="D3" s="29"/>
      <c r="E3" s="29"/>
      <c r="F3" s="29" t="s">
        <v>152</v>
      </c>
      <c r="G3" s="29"/>
      <c r="H3" s="29"/>
      <c r="I3" s="29" t="s">
        <v>57</v>
      </c>
      <c r="J3" s="29"/>
      <c r="K3" s="29"/>
      <c r="L3" s="29" t="s">
        <v>58</v>
      </c>
      <c r="M3" s="29"/>
      <c r="N3" s="29"/>
      <c r="O3" s="29" t="s">
        <v>153</v>
      </c>
      <c r="P3" s="29"/>
      <c r="Q3" s="29"/>
      <c r="R3" s="29"/>
      <c r="S3" s="29"/>
      <c r="T3" s="29"/>
    </row>
    <row r="4" spans="1:20" ht="94.5" x14ac:dyDescent="0.25">
      <c r="A4" s="29"/>
      <c r="B4" s="29"/>
      <c r="C4" s="22">
        <v>2021</v>
      </c>
      <c r="D4" s="22">
        <v>2020</v>
      </c>
      <c r="E4" s="22" t="s">
        <v>59</v>
      </c>
      <c r="F4" s="22">
        <v>2021</v>
      </c>
      <c r="G4" s="22">
        <v>2020</v>
      </c>
      <c r="H4" s="22" t="s">
        <v>59</v>
      </c>
      <c r="I4" s="22">
        <v>2021</v>
      </c>
      <c r="J4" s="22">
        <v>2020</v>
      </c>
      <c r="K4" s="22" t="s">
        <v>59</v>
      </c>
      <c r="L4" s="22">
        <v>2021</v>
      </c>
      <c r="M4" s="22">
        <v>2020</v>
      </c>
      <c r="N4" s="22" t="s">
        <v>59</v>
      </c>
      <c r="O4" s="22">
        <v>2021</v>
      </c>
      <c r="P4" s="22">
        <v>2020</v>
      </c>
      <c r="Q4" s="22" t="s">
        <v>59</v>
      </c>
      <c r="R4" s="22">
        <v>2021</v>
      </c>
      <c r="S4" s="22">
        <v>2020</v>
      </c>
      <c r="T4" s="22" t="s">
        <v>59</v>
      </c>
    </row>
    <row r="5" spans="1:20" ht="15.75" x14ac:dyDescent="0.25">
      <c r="A5" s="22">
        <v>1</v>
      </c>
      <c r="B5" s="22">
        <v>2</v>
      </c>
      <c r="C5" s="22">
        <v>4</v>
      </c>
      <c r="D5" s="22">
        <f>C5+1</f>
        <v>5</v>
      </c>
      <c r="E5" s="22">
        <f t="shared" ref="E5:T5" si="0">D5+1</f>
        <v>6</v>
      </c>
      <c r="F5" s="22">
        <f t="shared" si="0"/>
        <v>7</v>
      </c>
      <c r="G5" s="22">
        <f t="shared" si="0"/>
        <v>8</v>
      </c>
      <c r="H5" s="22">
        <f t="shared" si="0"/>
        <v>9</v>
      </c>
      <c r="I5" s="22">
        <f t="shared" si="0"/>
        <v>10</v>
      </c>
      <c r="J5" s="22">
        <f t="shared" si="0"/>
        <v>11</v>
      </c>
      <c r="K5" s="22">
        <f t="shared" si="0"/>
        <v>12</v>
      </c>
      <c r="L5" s="22">
        <f t="shared" si="0"/>
        <v>13</v>
      </c>
      <c r="M5" s="22">
        <f t="shared" si="0"/>
        <v>14</v>
      </c>
      <c r="N5" s="22">
        <f t="shared" si="0"/>
        <v>15</v>
      </c>
      <c r="O5" s="22">
        <f t="shared" si="0"/>
        <v>16</v>
      </c>
      <c r="P5" s="22">
        <f t="shared" si="0"/>
        <v>17</v>
      </c>
      <c r="Q5" s="22">
        <f t="shared" si="0"/>
        <v>18</v>
      </c>
      <c r="R5" s="22">
        <f t="shared" si="0"/>
        <v>19</v>
      </c>
      <c r="S5" s="22">
        <f t="shared" si="0"/>
        <v>20</v>
      </c>
      <c r="T5" s="22">
        <f t="shared" si="0"/>
        <v>21</v>
      </c>
    </row>
    <row r="6" spans="1:20" ht="63" x14ac:dyDescent="0.25">
      <c r="A6" s="22">
        <v>1</v>
      </c>
      <c r="B6" s="102" t="s">
        <v>60</v>
      </c>
      <c r="C6" s="103">
        <v>13</v>
      </c>
      <c r="D6" s="103">
        <v>3</v>
      </c>
      <c r="E6" s="104">
        <f>(C6-D6)/D6*100</f>
        <v>333.33333333333337</v>
      </c>
      <c r="F6" s="103">
        <v>7</v>
      </c>
      <c r="G6" s="103">
        <v>4</v>
      </c>
      <c r="H6" s="104">
        <f>(F6-G6)/G6*100</f>
        <v>75</v>
      </c>
      <c r="I6" s="103">
        <v>7</v>
      </c>
      <c r="J6" s="103">
        <v>4</v>
      </c>
      <c r="K6" s="104">
        <f>(I6-J6)/J6*100</f>
        <v>75</v>
      </c>
      <c r="L6" s="103">
        <v>2</v>
      </c>
      <c r="M6" s="103">
        <v>0</v>
      </c>
      <c r="N6" s="104">
        <v>100</v>
      </c>
      <c r="O6" s="103">
        <v>0</v>
      </c>
      <c r="P6" s="103">
        <v>0</v>
      </c>
      <c r="Q6" s="104">
        <v>0</v>
      </c>
      <c r="R6" s="105">
        <f>C6+F6+I6+L6</f>
        <v>29</v>
      </c>
      <c r="S6" s="105">
        <v>11</v>
      </c>
      <c r="T6" s="104">
        <f>(R6-S6)/S6*100</f>
        <v>163.63636363636365</v>
      </c>
    </row>
    <row r="7" spans="1:20" ht="157.5" x14ac:dyDescent="0.25">
      <c r="A7" s="22">
        <v>2</v>
      </c>
      <c r="B7" s="37" t="s">
        <v>61</v>
      </c>
      <c r="C7" s="103">
        <v>5</v>
      </c>
      <c r="D7" s="103">
        <v>3</v>
      </c>
      <c r="E7" s="104">
        <f>(C7-D7)/D7*100</f>
        <v>66.666666666666657</v>
      </c>
      <c r="F7" s="103">
        <v>2</v>
      </c>
      <c r="G7" s="103">
        <v>4</v>
      </c>
      <c r="H7" s="104">
        <f>(F7-G7)/G7*100</f>
        <v>-50</v>
      </c>
      <c r="I7" s="103">
        <v>6</v>
      </c>
      <c r="J7" s="103">
        <v>4</v>
      </c>
      <c r="K7" s="104">
        <f>(I7-J7)/J7*100</f>
        <v>50</v>
      </c>
      <c r="L7" s="103">
        <v>2</v>
      </c>
      <c r="M7" s="103">
        <v>0</v>
      </c>
      <c r="N7" s="106">
        <v>100</v>
      </c>
      <c r="O7" s="103">
        <v>0</v>
      </c>
      <c r="P7" s="103">
        <v>0</v>
      </c>
      <c r="Q7" s="105">
        <v>0</v>
      </c>
      <c r="R7" s="105">
        <f>C7+F7+I7+L7</f>
        <v>15</v>
      </c>
      <c r="S7" s="105">
        <v>11</v>
      </c>
      <c r="T7" s="104">
        <f>(R7-S7)/S7*100</f>
        <v>36.363636363636367</v>
      </c>
    </row>
    <row r="8" spans="1:20" ht="236.25" x14ac:dyDescent="0.25">
      <c r="A8" s="22">
        <v>3</v>
      </c>
      <c r="B8" s="37" t="s">
        <v>62</v>
      </c>
      <c r="C8" s="22">
        <v>0</v>
      </c>
      <c r="D8" s="22">
        <v>0</v>
      </c>
      <c r="E8" s="104">
        <v>0</v>
      </c>
      <c r="F8" s="22">
        <v>0</v>
      </c>
      <c r="G8" s="22">
        <v>0</v>
      </c>
      <c r="H8" s="107">
        <v>0</v>
      </c>
      <c r="I8" s="22">
        <v>0</v>
      </c>
      <c r="J8" s="22">
        <v>0</v>
      </c>
      <c r="K8" s="107">
        <v>0</v>
      </c>
      <c r="L8" s="22">
        <v>0</v>
      </c>
      <c r="M8" s="22">
        <v>0</v>
      </c>
      <c r="N8" s="107">
        <v>0</v>
      </c>
      <c r="O8" s="22">
        <v>0</v>
      </c>
      <c r="P8" s="22">
        <v>0</v>
      </c>
      <c r="Q8" s="107">
        <v>0</v>
      </c>
      <c r="R8" s="107">
        <v>0</v>
      </c>
      <c r="S8" s="107">
        <v>0</v>
      </c>
      <c r="T8" s="106">
        <v>0</v>
      </c>
    </row>
    <row r="9" spans="1:20" ht="31.5" x14ac:dyDescent="0.25">
      <c r="A9" s="21" t="s">
        <v>50</v>
      </c>
      <c r="B9" s="37" t="s">
        <v>63</v>
      </c>
      <c r="C9" s="22">
        <v>0</v>
      </c>
      <c r="D9" s="22">
        <v>0</v>
      </c>
      <c r="E9" s="104">
        <v>0</v>
      </c>
      <c r="F9" s="22">
        <v>0</v>
      </c>
      <c r="G9" s="22">
        <v>0</v>
      </c>
      <c r="H9" s="104">
        <v>0</v>
      </c>
      <c r="I9" s="22">
        <v>0</v>
      </c>
      <c r="J9" s="22">
        <v>0</v>
      </c>
      <c r="K9" s="104">
        <v>0</v>
      </c>
      <c r="L9" s="22">
        <v>0</v>
      </c>
      <c r="M9" s="22">
        <v>0</v>
      </c>
      <c r="N9" s="104">
        <v>0</v>
      </c>
      <c r="O9" s="22">
        <v>0</v>
      </c>
      <c r="P9" s="22">
        <v>0</v>
      </c>
      <c r="Q9" s="104">
        <v>0</v>
      </c>
      <c r="R9" s="107">
        <v>0</v>
      </c>
      <c r="S9" s="107">
        <v>0</v>
      </c>
      <c r="T9" s="106">
        <v>0</v>
      </c>
    </row>
    <row r="10" spans="1:20" ht="15.75" x14ac:dyDescent="0.25">
      <c r="A10" s="21" t="s">
        <v>51</v>
      </c>
      <c r="B10" s="37" t="s">
        <v>64</v>
      </c>
      <c r="C10" s="22">
        <v>0</v>
      </c>
      <c r="D10" s="22">
        <v>0</v>
      </c>
      <c r="E10" s="104">
        <v>0</v>
      </c>
      <c r="F10" s="22">
        <v>0</v>
      </c>
      <c r="G10" s="22">
        <v>0</v>
      </c>
      <c r="H10" s="104">
        <v>0</v>
      </c>
      <c r="I10" s="22">
        <v>0</v>
      </c>
      <c r="J10" s="22">
        <v>0</v>
      </c>
      <c r="K10" s="104">
        <v>0</v>
      </c>
      <c r="L10" s="22">
        <v>0</v>
      </c>
      <c r="M10" s="22">
        <v>0</v>
      </c>
      <c r="N10" s="104">
        <v>0</v>
      </c>
      <c r="O10" s="22">
        <v>0</v>
      </c>
      <c r="P10" s="22">
        <v>0</v>
      </c>
      <c r="Q10" s="104">
        <v>0</v>
      </c>
      <c r="R10" s="107">
        <v>0</v>
      </c>
      <c r="S10" s="107">
        <v>0</v>
      </c>
      <c r="T10" s="106">
        <v>0</v>
      </c>
    </row>
    <row r="11" spans="1:20" ht="126" x14ac:dyDescent="0.25">
      <c r="A11" s="22">
        <v>4</v>
      </c>
      <c r="B11" s="37" t="s">
        <v>65</v>
      </c>
      <c r="C11" s="22">
        <v>10</v>
      </c>
      <c r="D11" s="22">
        <v>10</v>
      </c>
      <c r="E11" s="104">
        <f t="shared" ref="E11" si="1">(D11-C11)/D11*100</f>
        <v>0</v>
      </c>
      <c r="F11" s="22">
        <v>10</v>
      </c>
      <c r="G11" s="22">
        <v>10</v>
      </c>
      <c r="H11" s="104">
        <f>(G11-F11)/G11*100</f>
        <v>0</v>
      </c>
      <c r="I11" s="22">
        <v>15</v>
      </c>
      <c r="J11" s="22">
        <v>10</v>
      </c>
      <c r="K11" s="107">
        <v>0</v>
      </c>
      <c r="L11" s="22">
        <v>15</v>
      </c>
      <c r="M11" s="22">
        <v>0</v>
      </c>
      <c r="N11" s="107">
        <v>0</v>
      </c>
      <c r="O11" s="22">
        <v>0</v>
      </c>
      <c r="P11" s="22">
        <v>0</v>
      </c>
      <c r="Q11" s="107">
        <v>0</v>
      </c>
      <c r="R11" s="105">
        <f>(C11+F11+I11+L11)/4</f>
        <v>12.5</v>
      </c>
      <c r="S11" s="107">
        <v>10</v>
      </c>
      <c r="T11" s="106">
        <f t="shared" ref="T11" si="2">(R11-S11)/S11*100</f>
        <v>25</v>
      </c>
    </row>
    <row r="12" spans="1:20" ht="110.25" x14ac:dyDescent="0.25">
      <c r="A12" s="22">
        <v>5</v>
      </c>
      <c r="B12" s="37" t="s">
        <v>66</v>
      </c>
      <c r="C12" s="103">
        <v>5</v>
      </c>
      <c r="D12" s="22">
        <v>3</v>
      </c>
      <c r="E12" s="104">
        <f>(C12-D12)/D12*100</f>
        <v>66.666666666666657</v>
      </c>
      <c r="F12" s="103">
        <v>2</v>
      </c>
      <c r="G12" s="22">
        <v>4</v>
      </c>
      <c r="H12" s="104">
        <f>(F12-G12)/G12*100</f>
        <v>-50</v>
      </c>
      <c r="I12" s="103">
        <v>6</v>
      </c>
      <c r="J12" s="22">
        <v>4</v>
      </c>
      <c r="K12" s="104">
        <f>(I12-J12)/J12*100</f>
        <v>50</v>
      </c>
      <c r="L12" s="103">
        <v>2</v>
      </c>
      <c r="M12" s="22">
        <v>0</v>
      </c>
      <c r="N12" s="107">
        <v>100</v>
      </c>
      <c r="O12" s="22">
        <v>0</v>
      </c>
      <c r="P12" s="22">
        <v>0</v>
      </c>
      <c r="Q12" s="107">
        <v>0</v>
      </c>
      <c r="R12" s="105">
        <f>C12+F12+I12+L12</f>
        <v>15</v>
      </c>
      <c r="S12" s="107">
        <v>11</v>
      </c>
      <c r="T12" s="104">
        <f>(R12-S12)/S12*100</f>
        <v>36.363636363636367</v>
      </c>
    </row>
    <row r="13" spans="1:20" ht="110.25" x14ac:dyDescent="0.25">
      <c r="A13" s="22">
        <v>6</v>
      </c>
      <c r="B13" s="37" t="s">
        <v>67</v>
      </c>
      <c r="C13" s="22">
        <v>2</v>
      </c>
      <c r="D13" s="22">
        <v>0</v>
      </c>
      <c r="E13" s="104">
        <v>100</v>
      </c>
      <c r="F13" s="103">
        <v>1</v>
      </c>
      <c r="G13" s="103">
        <v>2</v>
      </c>
      <c r="H13" s="104">
        <f>(F13-G13)/G13*100</f>
        <v>-50</v>
      </c>
      <c r="I13" s="103">
        <v>3</v>
      </c>
      <c r="J13" s="103">
        <v>1</v>
      </c>
      <c r="K13" s="104">
        <f>(I13-J13)/J13*100</f>
        <v>200</v>
      </c>
      <c r="L13" s="103">
        <v>0</v>
      </c>
      <c r="M13" s="103">
        <v>0</v>
      </c>
      <c r="N13" s="106">
        <v>0</v>
      </c>
      <c r="O13" s="22">
        <v>0</v>
      </c>
      <c r="P13" s="22">
        <v>0</v>
      </c>
      <c r="Q13" s="107">
        <v>0</v>
      </c>
      <c r="R13" s="105">
        <f>C13+F13+I13+L13</f>
        <v>6</v>
      </c>
      <c r="S13" s="105">
        <v>3</v>
      </c>
      <c r="T13" s="104">
        <f>(R13-S13)/S13*100</f>
        <v>100</v>
      </c>
    </row>
    <row r="14" spans="1:20" ht="204.75" x14ac:dyDescent="0.25">
      <c r="A14" s="22">
        <v>7</v>
      </c>
      <c r="B14" s="37" t="s">
        <v>68</v>
      </c>
      <c r="C14" s="22">
        <v>0</v>
      </c>
      <c r="D14" s="22">
        <v>0</v>
      </c>
      <c r="E14" s="104">
        <v>0</v>
      </c>
      <c r="F14" s="22">
        <v>0</v>
      </c>
      <c r="G14" s="22">
        <v>0</v>
      </c>
      <c r="H14" s="104">
        <v>0</v>
      </c>
      <c r="I14" s="22">
        <v>0</v>
      </c>
      <c r="J14" s="22">
        <v>0</v>
      </c>
      <c r="K14" s="104">
        <v>0</v>
      </c>
      <c r="L14" s="22">
        <v>0</v>
      </c>
      <c r="M14" s="22">
        <v>0</v>
      </c>
      <c r="N14" s="104">
        <v>0</v>
      </c>
      <c r="O14" s="22">
        <v>0</v>
      </c>
      <c r="P14" s="22">
        <v>0</v>
      </c>
      <c r="Q14" s="104">
        <v>0</v>
      </c>
      <c r="R14" s="107">
        <v>0</v>
      </c>
      <c r="S14" s="107">
        <v>0</v>
      </c>
      <c r="T14" s="106">
        <v>0</v>
      </c>
    </row>
    <row r="15" spans="1:20" ht="31.5" x14ac:dyDescent="0.25">
      <c r="A15" s="21" t="s">
        <v>71</v>
      </c>
      <c r="B15" s="37" t="s">
        <v>63</v>
      </c>
      <c r="C15" s="22">
        <v>0</v>
      </c>
      <c r="D15" s="22">
        <v>0</v>
      </c>
      <c r="E15" s="104">
        <v>0</v>
      </c>
      <c r="F15" s="22">
        <v>0</v>
      </c>
      <c r="G15" s="22">
        <v>0</v>
      </c>
      <c r="H15" s="104">
        <v>0</v>
      </c>
      <c r="I15" s="22">
        <v>0</v>
      </c>
      <c r="J15" s="22">
        <v>0</v>
      </c>
      <c r="K15" s="104">
        <v>0</v>
      </c>
      <c r="L15" s="22">
        <v>0</v>
      </c>
      <c r="M15" s="22">
        <v>0</v>
      </c>
      <c r="N15" s="104">
        <v>0</v>
      </c>
      <c r="O15" s="22">
        <v>0</v>
      </c>
      <c r="P15" s="22">
        <v>0</v>
      </c>
      <c r="Q15" s="104">
        <v>0</v>
      </c>
      <c r="R15" s="107">
        <v>0</v>
      </c>
      <c r="S15" s="107">
        <v>0</v>
      </c>
      <c r="T15" s="106">
        <v>0</v>
      </c>
    </row>
    <row r="16" spans="1:20" ht="15.75" x14ac:dyDescent="0.25">
      <c r="A16" s="21" t="s">
        <v>72</v>
      </c>
      <c r="B16" s="37" t="s">
        <v>69</v>
      </c>
      <c r="C16" s="22">
        <v>0</v>
      </c>
      <c r="D16" s="22">
        <v>0</v>
      </c>
      <c r="E16" s="104">
        <v>0</v>
      </c>
      <c r="F16" s="22">
        <v>0</v>
      </c>
      <c r="G16" s="22">
        <v>0</v>
      </c>
      <c r="H16" s="104">
        <v>0</v>
      </c>
      <c r="I16" s="22">
        <v>0</v>
      </c>
      <c r="J16" s="22">
        <v>0</v>
      </c>
      <c r="K16" s="104">
        <v>0</v>
      </c>
      <c r="L16" s="22">
        <v>0</v>
      </c>
      <c r="M16" s="22">
        <v>0</v>
      </c>
      <c r="N16" s="104">
        <v>0</v>
      </c>
      <c r="O16" s="22">
        <v>0</v>
      </c>
      <c r="P16" s="22">
        <v>0</v>
      </c>
      <c r="Q16" s="104">
        <v>0</v>
      </c>
      <c r="R16" s="107">
        <v>0</v>
      </c>
      <c r="S16" s="107">
        <v>0</v>
      </c>
      <c r="T16" s="106">
        <v>0</v>
      </c>
    </row>
    <row r="17" spans="1:20" ht="110.25" x14ac:dyDescent="0.25">
      <c r="A17" s="22">
        <v>10</v>
      </c>
      <c r="B17" s="37" t="s">
        <v>70</v>
      </c>
      <c r="C17" s="22">
        <v>86</v>
      </c>
      <c r="D17" s="22">
        <v>0</v>
      </c>
      <c r="E17" s="104">
        <v>100</v>
      </c>
      <c r="F17" s="22">
        <v>308</v>
      </c>
      <c r="G17" s="22">
        <v>60</v>
      </c>
      <c r="H17" s="104">
        <f>(F17-G17)/G17*100</f>
        <v>413.33333333333337</v>
      </c>
      <c r="I17" s="22">
        <v>59</v>
      </c>
      <c r="J17" s="22">
        <v>64</v>
      </c>
      <c r="K17" s="104">
        <f>(I17-J17)/J17*100</f>
        <v>-7.8125</v>
      </c>
      <c r="L17" s="22">
        <v>0</v>
      </c>
      <c r="M17" s="22">
        <v>0</v>
      </c>
      <c r="N17" s="107">
        <v>0</v>
      </c>
      <c r="O17" s="22">
        <v>0</v>
      </c>
      <c r="P17" s="22">
        <v>0</v>
      </c>
      <c r="Q17" s="104">
        <v>0</v>
      </c>
      <c r="R17" s="107">
        <f>(C17+F17+J17)/3</f>
        <v>152.66666666666666</v>
      </c>
      <c r="S17" s="107">
        <f>(G17+J17)/2</f>
        <v>62</v>
      </c>
      <c r="T17" s="104">
        <f>(R17-S17)/S17*100</f>
        <v>146.23655913978493</v>
      </c>
    </row>
    <row r="18" spans="1:20" s="10" customFormat="1" ht="15.75" x14ac:dyDescent="0.25">
      <c r="A18" s="108"/>
      <c r="B18" s="109"/>
      <c r="C18" s="108"/>
      <c r="D18" s="108"/>
      <c r="E18" s="110"/>
      <c r="F18" s="108"/>
      <c r="G18" s="108"/>
      <c r="H18" s="110"/>
      <c r="I18" s="108"/>
      <c r="J18" s="108"/>
      <c r="K18" s="110"/>
      <c r="L18" s="108"/>
      <c r="M18" s="108"/>
      <c r="N18" s="111"/>
      <c r="O18" s="108"/>
      <c r="P18" s="108"/>
      <c r="Q18" s="110"/>
      <c r="R18" s="111"/>
      <c r="S18" s="111"/>
      <c r="T18" s="110"/>
    </row>
    <row r="19" spans="1:20" s="10" customFormat="1" ht="15.75" x14ac:dyDescent="0.25">
      <c r="A19" s="108"/>
      <c r="B19" s="109"/>
      <c r="C19" s="108"/>
      <c r="D19" s="108"/>
      <c r="E19" s="110"/>
      <c r="F19" s="108"/>
      <c r="G19" s="108"/>
      <c r="H19" s="110"/>
      <c r="I19" s="108"/>
      <c r="J19" s="108"/>
      <c r="K19" s="110"/>
      <c r="L19" s="108"/>
      <c r="M19" s="108"/>
      <c r="N19" s="111"/>
      <c r="O19" s="108"/>
      <c r="P19" s="108"/>
      <c r="Q19" s="110"/>
      <c r="R19" s="111"/>
      <c r="S19" s="111"/>
      <c r="T19" s="110"/>
    </row>
    <row r="20" spans="1:20" ht="15.75" x14ac:dyDescent="0.2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1:20" ht="15" customHeight="1" x14ac:dyDescent="0.25">
      <c r="A21" s="112" t="s">
        <v>242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</row>
  </sheetData>
  <mergeCells count="11">
    <mergeCell ref="A21:T21"/>
    <mergeCell ref="A1:T1"/>
    <mergeCell ref="R2:T3"/>
    <mergeCell ref="A2:A4"/>
    <mergeCell ref="B2:B4"/>
    <mergeCell ref="C2:Q2"/>
    <mergeCell ref="C3:E3"/>
    <mergeCell ref="F3:H3"/>
    <mergeCell ref="I3:K3"/>
    <mergeCell ref="L3:N3"/>
    <mergeCell ref="O3:Q3"/>
  </mergeCells>
  <pageMargins left="0.7" right="0.7" top="0.75" bottom="0.75" header="0.3" footer="0.3"/>
  <pageSetup paperSize="9" scale="60" fitToHeight="0" orientation="landscape" r:id="rId1"/>
  <rowBreaks count="1" manualBreakCount="1">
    <brk id="10" max="2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L11"/>
  <sheetViews>
    <sheetView zoomScaleNormal="100" workbookViewId="0">
      <selection sqref="A1:L9"/>
    </sheetView>
  </sheetViews>
  <sheetFormatPr defaultRowHeight="15" x14ac:dyDescent="0.25"/>
  <cols>
    <col min="1" max="1" width="9.140625" style="10"/>
    <col min="11" max="11" width="6.140625" customWidth="1"/>
    <col min="12" max="12" width="5.28515625" customWidth="1"/>
  </cols>
  <sheetData>
    <row r="1" spans="1:12" s="10" customFormat="1" ht="40.5" customHeight="1" x14ac:dyDescent="0.25">
      <c r="A1" s="123" t="s">
        <v>243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s="10" customFormat="1" ht="15.75" x14ac:dyDescent="0.25">
      <c r="A2" s="11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85.5" customHeight="1" x14ac:dyDescent="0.25">
      <c r="A3" s="27" t="s">
        <v>182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s="10" customFormat="1" ht="35.25" customHeigh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43.5" customHeight="1" x14ac:dyDescent="0.25">
      <c r="A5" s="27" t="s">
        <v>244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5.75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s="10" customFormat="1" ht="15.75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s="10" customFormat="1" ht="15.75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ht="15.75" x14ac:dyDescent="0.25">
      <c r="A9" s="113" t="s">
        <v>245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2" ht="15.75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15.75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</sheetData>
  <mergeCells count="4">
    <mergeCell ref="A1:L1"/>
    <mergeCell ref="A3:L3"/>
    <mergeCell ref="A5:L5"/>
    <mergeCell ref="A9:L9"/>
  </mergeCells>
  <pageMargins left="0.9055118110236221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</vt:i4>
      </vt:variant>
    </vt:vector>
  </HeadingPairs>
  <TitlesOfParts>
    <vt:vector size="18" baseType="lpstr">
      <vt:lpstr>1.1 к-во потребителей КСК</vt:lpstr>
      <vt:lpstr>1.2 К-во точек поставки</vt:lpstr>
      <vt:lpstr>1.3 Информация об объектах</vt:lpstr>
      <vt:lpstr>1.4 Уровень физического износа</vt:lpstr>
      <vt:lpstr>2.1 показатель качества ЭЭ пере</vt:lpstr>
      <vt:lpstr>2.3 Мероприятия пов.качества</vt:lpstr>
      <vt:lpstr>3.2 Мероприятия соверш.деят-ти</vt:lpstr>
      <vt:lpstr>3.4 сведения о качестве услуг.</vt:lpstr>
      <vt:lpstr>3.5 стоимость техн прис</vt:lpstr>
      <vt:lpstr>4.1 Кол-во обращений</vt:lpstr>
      <vt:lpstr>4.3 заочное обслуж.</vt:lpstr>
      <vt:lpstr>4.9 обращения по потребителям</vt:lpstr>
      <vt:lpstr>2.2 рейтинг структурных ед</vt:lpstr>
      <vt:lpstr>4.2 офис обслуживания</vt:lpstr>
      <vt:lpstr>Лист1</vt:lpstr>
      <vt:lpstr>'4.1 Кол-во обращений'!Заголовки_для_печати</vt:lpstr>
      <vt:lpstr>'2.2 рейтинг структурных ед'!Область_печати</vt:lpstr>
      <vt:lpstr>'4.1 Кол-во обращений'!Область_печати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Mr. Anokhin</cp:lastModifiedBy>
  <cp:lastPrinted>2022-03-28T11:03:00Z</cp:lastPrinted>
  <dcterms:created xsi:type="dcterms:W3CDTF">2017-02-13T12:18:29Z</dcterms:created>
  <dcterms:modified xsi:type="dcterms:W3CDTF">2022-03-28T11:03:04Z</dcterms:modified>
</cp:coreProperties>
</file>